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ta\OneDrive\Desktop\"/>
    </mc:Choice>
  </mc:AlternateContent>
  <xr:revisionPtr revIDLastSave="0" documentId="13_ncr:1_{A46C8B48-0B77-424F-9C67-0EA31D8E55CC}" xr6:coauthVersionLast="47" xr6:coauthVersionMax="47" xr10:uidLastSave="{00000000-0000-0000-0000-000000000000}"/>
  <bookViews>
    <workbookView xWindow="-110" yWindow="-110" windowWidth="19420" windowHeight="10300" xr2:uid="{873B7E80-D055-477A-B357-42E818AB9D39}"/>
  </bookViews>
  <sheets>
    <sheet name="1. Sample 25 Counts" sheetId="1" r:id="rId1"/>
    <sheet name="2. Sample 25 Forms " sheetId="3" r:id="rId2"/>
    <sheet name="3. Sample 25 Long" sheetId="6" r:id="rId3"/>
    <sheet name="4. Sample 25 Different Forms " sheetId="5" r:id="rId4"/>
    <sheet name="5. Sample 17 Counts" sheetId="2" r:id="rId5"/>
    <sheet name="6. Sample 17 Forms " sheetId="4" r:id="rId6"/>
    <sheet name="7. Sample 17 Long " sheetId="8" r:id="rId7"/>
    <sheet name="8. Sample 17 Different Forms 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9" i="6" l="1"/>
  <c r="H71" i="6"/>
  <c r="H50" i="6"/>
  <c r="H49" i="6"/>
  <c r="H48" i="6"/>
  <c r="H47" i="6"/>
  <c r="H51" i="6"/>
  <c r="H242" i="6"/>
  <c r="H241" i="6"/>
  <c r="H240" i="6"/>
  <c r="H243" i="6"/>
  <c r="H296" i="6"/>
  <c r="H295" i="6"/>
  <c r="H326" i="6"/>
  <c r="H325" i="6"/>
  <c r="H324" i="6"/>
  <c r="H152" i="6"/>
  <c r="H151" i="6"/>
  <c r="H269" i="6"/>
  <c r="H268" i="6"/>
  <c r="H267" i="6"/>
  <c r="AM37" i="4"/>
  <c r="H318" i="8"/>
  <c r="H221" i="8"/>
  <c r="H332" i="8"/>
  <c r="H333" i="8"/>
  <c r="H128" i="8"/>
  <c r="H369" i="8"/>
  <c r="AQ38" i="4"/>
  <c r="H27" i="8"/>
  <c r="C29" i="4"/>
  <c r="H26" i="8"/>
  <c r="C28" i="4"/>
  <c r="H25" i="8"/>
  <c r="C27" i="4"/>
  <c r="H28" i="8"/>
  <c r="C26" i="4"/>
  <c r="H409" i="8"/>
  <c r="H98" i="8"/>
  <c r="K31" i="4"/>
  <c r="H91" i="6"/>
  <c r="H31" i="6"/>
  <c r="H70" i="8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55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2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297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71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70" i="6"/>
  <c r="H244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13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182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53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3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10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9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2" i="6"/>
  <c r="H73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2" i="6"/>
  <c r="H5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32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13" i="6"/>
  <c r="H3" i="6"/>
  <c r="H4" i="6"/>
  <c r="H5" i="6"/>
  <c r="H6" i="6"/>
  <c r="H7" i="6"/>
  <c r="H8" i="6"/>
  <c r="H9" i="6"/>
  <c r="H10" i="6"/>
  <c r="H11" i="6"/>
  <c r="H12" i="6"/>
  <c r="H2" i="6"/>
  <c r="H374" i="8"/>
  <c r="H375" i="8"/>
  <c r="H376" i="8"/>
  <c r="H377" i="8"/>
  <c r="H378" i="8"/>
  <c r="H379" i="8"/>
  <c r="H380" i="8"/>
  <c r="H381" i="8"/>
  <c r="H382" i="8"/>
  <c r="H383" i="8"/>
  <c r="H384" i="8"/>
  <c r="H385" i="8"/>
  <c r="H386" i="8"/>
  <c r="H387" i="8"/>
  <c r="H388" i="8"/>
  <c r="H389" i="8"/>
  <c r="H390" i="8"/>
  <c r="H391" i="8"/>
  <c r="H392" i="8"/>
  <c r="H393" i="8"/>
  <c r="H394" i="8"/>
  <c r="H395" i="8"/>
  <c r="H396" i="8"/>
  <c r="H397" i="8"/>
  <c r="H398" i="8"/>
  <c r="H399" i="8"/>
  <c r="H400" i="8"/>
  <c r="H401" i="8"/>
  <c r="H402" i="8"/>
  <c r="H403" i="8"/>
  <c r="H404" i="8"/>
  <c r="H405" i="8"/>
  <c r="H406" i="8"/>
  <c r="H407" i="8"/>
  <c r="H408" i="8"/>
  <c r="H373" i="8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1" i="4"/>
  <c r="AU3" i="4"/>
  <c r="AU4" i="4"/>
  <c r="AU5" i="4"/>
  <c r="AU2" i="4"/>
  <c r="H334" i="8"/>
  <c r="H335" i="8"/>
  <c r="H336" i="8"/>
  <c r="H337" i="8"/>
  <c r="H338" i="8"/>
  <c r="H339" i="8"/>
  <c r="H340" i="8"/>
  <c r="H341" i="8"/>
  <c r="H342" i="8"/>
  <c r="H343" i="8"/>
  <c r="H344" i="8"/>
  <c r="H345" i="8"/>
  <c r="H346" i="8"/>
  <c r="H347" i="8"/>
  <c r="H348" i="8"/>
  <c r="H349" i="8"/>
  <c r="H350" i="8"/>
  <c r="H351" i="8"/>
  <c r="H352" i="8"/>
  <c r="H353" i="8"/>
  <c r="H354" i="8"/>
  <c r="H355" i="8"/>
  <c r="H356" i="8"/>
  <c r="H357" i="8"/>
  <c r="H358" i="8"/>
  <c r="H359" i="8"/>
  <c r="H360" i="8"/>
  <c r="H361" i="8"/>
  <c r="H362" i="8"/>
  <c r="H363" i="8"/>
  <c r="H364" i="8"/>
  <c r="H365" i="8"/>
  <c r="H366" i="8"/>
  <c r="H367" i="8"/>
  <c r="H368" i="8"/>
  <c r="H370" i="8"/>
  <c r="H371" i="8"/>
  <c r="H372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7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285" i="8"/>
  <c r="H256" i="8"/>
  <c r="H257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274" i="8"/>
  <c r="H275" i="8"/>
  <c r="H276" i="8"/>
  <c r="H277" i="8"/>
  <c r="H278" i="8"/>
  <c r="H279" i="8"/>
  <c r="H280" i="8"/>
  <c r="H281" i="8"/>
  <c r="H282" i="8"/>
  <c r="H283" i="8"/>
  <c r="H284" i="8"/>
  <c r="H255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3" i="8"/>
  <c r="H254" i="8"/>
  <c r="H223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2" i="8"/>
  <c r="H188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57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3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9" i="8"/>
  <c r="H10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29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" i="8"/>
  <c r="AQ3" i="4"/>
  <c r="AQ4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7" i="4"/>
  <c r="AQ39" i="4"/>
  <c r="AQ40" i="4"/>
  <c r="AQ41" i="4"/>
  <c r="AQ42" i="4"/>
  <c r="AQ2" i="4"/>
  <c r="AM3" i="4"/>
  <c r="AM4" i="4"/>
  <c r="AM5" i="4"/>
  <c r="AM6" i="4"/>
  <c r="AM7" i="4"/>
  <c r="AM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6" i="4"/>
  <c r="AM27" i="4"/>
  <c r="AM28" i="4"/>
  <c r="AM29" i="4"/>
  <c r="AM30" i="4"/>
  <c r="AM31" i="4"/>
  <c r="AM32" i="4"/>
  <c r="AM33" i="4"/>
  <c r="AM34" i="4"/>
  <c r="AM35" i="4"/>
  <c r="AM36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2" i="4"/>
  <c r="AM53" i="4"/>
  <c r="AM2" i="4"/>
  <c r="AI3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2" i="4"/>
  <c r="AE3" i="4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2" i="4"/>
  <c r="AA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9" i="4"/>
  <c r="AA30" i="4"/>
  <c r="AA31" i="4"/>
  <c r="AA32" i="4"/>
  <c r="AA33" i="4"/>
  <c r="AA34" i="4"/>
  <c r="AA35" i="4"/>
  <c r="AA36" i="4"/>
  <c r="AA2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2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" i="4"/>
  <c r="AJ33" i="2"/>
  <c r="AG31" i="2"/>
  <c r="AC28" i="2"/>
  <c r="Z21" i="2"/>
  <c r="W21" i="2"/>
  <c r="T26" i="2"/>
  <c r="Q26" i="2"/>
  <c r="N24" i="2"/>
  <c r="K24" i="2"/>
  <c r="H26" i="2"/>
  <c r="E28" i="2"/>
  <c r="B15" i="2"/>
  <c r="AW21" i="1"/>
  <c r="AT22" i="1"/>
  <c r="AQ23" i="1"/>
  <c r="AN20" i="1"/>
  <c r="AK20" i="1"/>
  <c r="AH25" i="1"/>
  <c r="AE23" i="1"/>
  <c r="AB21" i="1"/>
  <c r="X19" i="1"/>
  <c r="T21" i="1"/>
  <c r="Q19" i="1"/>
  <c r="N18" i="1"/>
  <c r="K20" i="1"/>
  <c r="H16" i="1"/>
  <c r="E20" i="1"/>
  <c r="B15" i="1"/>
  <c r="AW20" i="1"/>
  <c r="AT21" i="1"/>
  <c r="AQ22" i="1"/>
  <c r="AN19" i="1"/>
  <c r="AK19" i="1"/>
  <c r="AH24" i="1"/>
  <c r="AE22" i="1"/>
  <c r="AB20" i="1"/>
  <c r="X18" i="1"/>
  <c r="T20" i="1"/>
  <c r="Q18" i="1"/>
  <c r="N17" i="1"/>
  <c r="K19" i="1"/>
  <c r="H15" i="1"/>
  <c r="E19" i="1"/>
  <c r="B14" i="1"/>
  <c r="AJ32" i="2"/>
  <c r="AG30" i="2"/>
  <c r="AC27" i="2"/>
  <c r="W20" i="2"/>
  <c r="Z20" i="2"/>
  <c r="T25" i="2"/>
  <c r="Q25" i="2"/>
  <c r="N23" i="2"/>
  <c r="K23" i="2"/>
  <c r="H25" i="2"/>
  <c r="E27" i="2"/>
  <c r="B14" i="2"/>
</calcChain>
</file>

<file path=xl/sharedStrings.xml><?xml version="1.0" encoding="utf-8"?>
<sst xmlns="http://schemas.openxmlformats.org/spreadsheetml/2006/main" count="3337" uniqueCount="778">
  <si>
    <t>25A1</t>
  </si>
  <si>
    <t>IMG_9393</t>
  </si>
  <si>
    <t>IMG_9394</t>
  </si>
  <si>
    <t>IMG_9395</t>
  </si>
  <si>
    <t>IMG_9396</t>
  </si>
  <si>
    <t>IMG_9397</t>
  </si>
  <si>
    <t>IMG_9398</t>
  </si>
  <si>
    <t>IMG_9400</t>
  </si>
  <si>
    <t>IMG_9401</t>
  </si>
  <si>
    <t>IMG_9403</t>
  </si>
  <si>
    <t>IMG_9404</t>
  </si>
  <si>
    <t>IMG_9405</t>
  </si>
  <si>
    <t xml:space="preserve">No. of Phytoliths </t>
  </si>
  <si>
    <t>25A2</t>
  </si>
  <si>
    <t>IMG_9408</t>
  </si>
  <si>
    <t>IMG_9409</t>
  </si>
  <si>
    <t>IMG_9410</t>
  </si>
  <si>
    <t>IMG_9411</t>
  </si>
  <si>
    <t>IMG_9413</t>
  </si>
  <si>
    <t>IMG_9414</t>
  </si>
  <si>
    <t>IMG_9415</t>
  </si>
  <si>
    <t>IMG_9416</t>
  </si>
  <si>
    <t>IMG_9417</t>
  </si>
  <si>
    <t>IMG_9418</t>
  </si>
  <si>
    <t>IMG_9419</t>
  </si>
  <si>
    <t>IMG_9420</t>
  </si>
  <si>
    <t>IMG_9421</t>
  </si>
  <si>
    <t>IMG_9422</t>
  </si>
  <si>
    <t>IMG_9423</t>
  </si>
  <si>
    <t>IMG_9424</t>
  </si>
  <si>
    <t>25B1</t>
  </si>
  <si>
    <t>IMG_9427</t>
  </si>
  <si>
    <t>IMG_9428</t>
  </si>
  <si>
    <t>IMG_9429</t>
  </si>
  <si>
    <t>IMG_9430</t>
  </si>
  <si>
    <t>IMG_9431</t>
  </si>
  <si>
    <t>IMG_9432</t>
  </si>
  <si>
    <t>IMG_9433</t>
  </si>
  <si>
    <t>IMG_9435</t>
  </si>
  <si>
    <t>IMG_9436</t>
  </si>
  <si>
    <t>IMG_9437</t>
  </si>
  <si>
    <t>IMG_9438</t>
  </si>
  <si>
    <t>IMG_9439</t>
  </si>
  <si>
    <t>25C1</t>
  </si>
  <si>
    <t>IMG_9442</t>
  </si>
  <si>
    <t>IMG_9443</t>
  </si>
  <si>
    <t>IMG_9444</t>
  </si>
  <si>
    <t>IMG_9445</t>
  </si>
  <si>
    <t>IMG_9446</t>
  </si>
  <si>
    <t>IMG_9447</t>
  </si>
  <si>
    <t>IMG_9448</t>
  </si>
  <si>
    <t>IMG_9449</t>
  </si>
  <si>
    <t>IMG_9450</t>
  </si>
  <si>
    <t>IMG_9451</t>
  </si>
  <si>
    <t>IMG_9452</t>
  </si>
  <si>
    <t>IMG_9453</t>
  </si>
  <si>
    <t>IMG_9454</t>
  </si>
  <si>
    <t>IMG_9455</t>
  </si>
  <si>
    <t>IMG_9456</t>
  </si>
  <si>
    <t>25C2</t>
  </si>
  <si>
    <t>IMG_9458</t>
  </si>
  <si>
    <t>IMG_9459</t>
  </si>
  <si>
    <t>IMG_9460</t>
  </si>
  <si>
    <t>IMG_9461</t>
  </si>
  <si>
    <t>IMG_9462</t>
  </si>
  <si>
    <t>IMG_9464</t>
  </si>
  <si>
    <t>IMG_9465</t>
  </si>
  <si>
    <t>IMG_9466</t>
  </si>
  <si>
    <t>IMG_9467</t>
  </si>
  <si>
    <t>IMG_9468</t>
  </si>
  <si>
    <t>IMG_9469</t>
  </si>
  <si>
    <t>IMG_9470</t>
  </si>
  <si>
    <t>IMG_9471</t>
  </si>
  <si>
    <t>25B2</t>
  </si>
  <si>
    <t>IMG_9473</t>
  </si>
  <si>
    <t>IMG_9474</t>
  </si>
  <si>
    <t>IMG_9476</t>
  </si>
  <si>
    <t>IMG_9477</t>
  </si>
  <si>
    <t>IMG_9478</t>
  </si>
  <si>
    <t>IMG_9479</t>
  </si>
  <si>
    <t>IMG_9481</t>
  </si>
  <si>
    <t>IMG_9482</t>
  </si>
  <si>
    <t>IMG_9483</t>
  </si>
  <si>
    <t>IMG_9484</t>
  </si>
  <si>
    <t>IMG_9485</t>
  </si>
  <si>
    <t>IMG_9486</t>
  </si>
  <si>
    <t>IMG_9487</t>
  </si>
  <si>
    <t>IMG_9488</t>
  </si>
  <si>
    <t>IMG_9489</t>
  </si>
  <si>
    <t>25D1</t>
  </si>
  <si>
    <t>IMG_9490</t>
  </si>
  <si>
    <t>IMG_9491</t>
  </si>
  <si>
    <t>IMG_9492</t>
  </si>
  <si>
    <t>IMG_9493</t>
  </si>
  <si>
    <t>IMG_9494</t>
  </si>
  <si>
    <t>IMG_9495</t>
  </si>
  <si>
    <t>IMG_9496</t>
  </si>
  <si>
    <t>IMG_9497</t>
  </si>
  <si>
    <t>IMG_9498</t>
  </si>
  <si>
    <t>IMG_9499</t>
  </si>
  <si>
    <t>IMG_9500</t>
  </si>
  <si>
    <t>IMG_9501</t>
  </si>
  <si>
    <t>IMG_9502</t>
  </si>
  <si>
    <t>IMG_9503</t>
  </si>
  <si>
    <t>IMG_9504</t>
  </si>
  <si>
    <t>IMG_9505</t>
  </si>
  <si>
    <t>IMG_9506</t>
  </si>
  <si>
    <t>25D2</t>
  </si>
  <si>
    <t>IMG_9509</t>
  </si>
  <si>
    <t>IMG_9510</t>
  </si>
  <si>
    <t>IMG_9511</t>
  </si>
  <si>
    <t>IMG_9512</t>
  </si>
  <si>
    <t>IMG_9513</t>
  </si>
  <si>
    <t>IMG_9514</t>
  </si>
  <si>
    <t>IMG_9515</t>
  </si>
  <si>
    <t>IMG_9516</t>
  </si>
  <si>
    <t>IMG_9517</t>
  </si>
  <si>
    <t>IMG_9518</t>
  </si>
  <si>
    <t>IMG_9519</t>
  </si>
  <si>
    <t>IMG_9520</t>
  </si>
  <si>
    <t>IMG_9521</t>
  </si>
  <si>
    <t>IMG_9522</t>
  </si>
  <si>
    <t>IMG_9523</t>
  </si>
  <si>
    <t>-</t>
  </si>
  <si>
    <t>25 E1</t>
  </si>
  <si>
    <t>IMG_9526</t>
  </si>
  <si>
    <t>IMG_9527</t>
  </si>
  <si>
    <t>IMG_9528</t>
  </si>
  <si>
    <t>IMG_9529</t>
  </si>
  <si>
    <t>IMG_9530</t>
  </si>
  <si>
    <t>IMG_9531</t>
  </si>
  <si>
    <t>IMG_9532</t>
  </si>
  <si>
    <t>IMG_9533</t>
  </si>
  <si>
    <t>IMG_9534</t>
  </si>
  <si>
    <t>IMG_9535</t>
  </si>
  <si>
    <t>IMG_9536</t>
  </si>
  <si>
    <t>IMG_9537</t>
  </si>
  <si>
    <t>IMG_9538</t>
  </si>
  <si>
    <t>IMG_9539</t>
  </si>
  <si>
    <t>IMG_9540</t>
  </si>
  <si>
    <t>IMG_9541</t>
  </si>
  <si>
    <t>IMG_9542</t>
  </si>
  <si>
    <t xml:space="preserve">25 E2 </t>
  </si>
  <si>
    <t>IMG_9545</t>
  </si>
  <si>
    <t>IMG_9546</t>
  </si>
  <si>
    <t>IMG_9547</t>
  </si>
  <si>
    <t>IMG_9548</t>
  </si>
  <si>
    <t>IMG_9549</t>
  </si>
  <si>
    <t>IMG_9550</t>
  </si>
  <si>
    <t>IMG_9551</t>
  </si>
  <si>
    <t>IMG_9552</t>
  </si>
  <si>
    <t>IMG_9553</t>
  </si>
  <si>
    <t>IMG_9554</t>
  </si>
  <si>
    <t>IMG_9555</t>
  </si>
  <si>
    <t>IMG_9557</t>
  </si>
  <si>
    <t>IMG_9558</t>
  </si>
  <si>
    <t>IMG_9559</t>
  </si>
  <si>
    <t>IMG_9560</t>
  </si>
  <si>
    <t>IMG_9561</t>
  </si>
  <si>
    <t>IMG_9564</t>
  </si>
  <si>
    <t>IMG_9565</t>
  </si>
  <si>
    <t>IMG_9566</t>
  </si>
  <si>
    <t xml:space="preserve">25 F1 </t>
  </si>
  <si>
    <t>IMG_9568</t>
  </si>
  <si>
    <t>IMG_9569</t>
  </si>
  <si>
    <t>IMG_9570</t>
  </si>
  <si>
    <t>IMG_9571</t>
  </si>
  <si>
    <t>IMG_9572</t>
  </si>
  <si>
    <t>IMG_9573</t>
  </si>
  <si>
    <t>IMG_9574</t>
  </si>
  <si>
    <t>IMG_9576</t>
  </si>
  <si>
    <t>IMG_9577</t>
  </si>
  <si>
    <t>IMG_9579</t>
  </si>
  <si>
    <t>IMG_9580</t>
  </si>
  <si>
    <t>IMG_9581</t>
  </si>
  <si>
    <t>IMG_9582</t>
  </si>
  <si>
    <t>IMG_9584</t>
  </si>
  <si>
    <t>IMG_9585</t>
  </si>
  <si>
    <t>IMG_9586</t>
  </si>
  <si>
    <t>IMG_9587</t>
  </si>
  <si>
    <t>IMG_9588</t>
  </si>
  <si>
    <t>IMG_9590</t>
  </si>
  <si>
    <t>IMG_9591</t>
  </si>
  <si>
    <t>IMG_9592</t>
  </si>
  <si>
    <t>25F2</t>
  </si>
  <si>
    <t>IMG_9594</t>
  </si>
  <si>
    <t>IMG_9595</t>
  </si>
  <si>
    <t>IMG_9596</t>
  </si>
  <si>
    <t>IMG_9597</t>
  </si>
  <si>
    <t>IMG_9598</t>
  </si>
  <si>
    <t>IMG_9599</t>
  </si>
  <si>
    <t>IMG_9600</t>
  </si>
  <si>
    <t>IMG_9601</t>
  </si>
  <si>
    <t>IMG_9602</t>
  </si>
  <si>
    <t>IMG_9603</t>
  </si>
  <si>
    <t>IMG_9604</t>
  </si>
  <si>
    <t>IMG_9605</t>
  </si>
  <si>
    <t>IMG_9607</t>
  </si>
  <si>
    <t>IMG_9608</t>
  </si>
  <si>
    <t>IMG_9609</t>
  </si>
  <si>
    <t>IMG_9610</t>
  </si>
  <si>
    <t>25G1</t>
  </si>
  <si>
    <t>IMG_9613</t>
  </si>
  <si>
    <t>IMG_9614</t>
  </si>
  <si>
    <t>IMG_9615</t>
  </si>
  <si>
    <t>IMG_9616</t>
  </si>
  <si>
    <t>IMG_9617</t>
  </si>
  <si>
    <t>IMG_9618</t>
  </si>
  <si>
    <t>IMG_9619</t>
  </si>
  <si>
    <t>IMG_9620</t>
  </si>
  <si>
    <t>IMG_9621</t>
  </si>
  <si>
    <t>IMG_9622</t>
  </si>
  <si>
    <t>IMG_9623</t>
  </si>
  <si>
    <t>IMG_9624</t>
  </si>
  <si>
    <t>IMG_9625</t>
  </si>
  <si>
    <t>IMG_9626</t>
  </si>
  <si>
    <t>IMG_9627</t>
  </si>
  <si>
    <t>IMG_9628</t>
  </si>
  <si>
    <t>25G2</t>
  </si>
  <si>
    <t>IMG_9630</t>
  </si>
  <si>
    <t>IMG_9631</t>
  </si>
  <si>
    <t>IMG_9632</t>
  </si>
  <si>
    <t>IMG_9633</t>
  </si>
  <si>
    <t>IMG_9634</t>
  </si>
  <si>
    <t>IMG_9635</t>
  </si>
  <si>
    <t>IMG_9636</t>
  </si>
  <si>
    <t>IMG_9637</t>
  </si>
  <si>
    <t>IMG_9638</t>
  </si>
  <si>
    <t>IMG_9639</t>
  </si>
  <si>
    <t>IMG_9640</t>
  </si>
  <si>
    <t>IMG_9641</t>
  </si>
  <si>
    <t>IMG_9643</t>
  </si>
  <si>
    <t>IMG_9644</t>
  </si>
  <si>
    <t>IMG_9645</t>
  </si>
  <si>
    <t>IMG_9646</t>
  </si>
  <si>
    <t>IMG_9647</t>
  </si>
  <si>
    <t>IMG_9648</t>
  </si>
  <si>
    <t>IMG_9649</t>
  </si>
  <si>
    <t>25H1</t>
  </si>
  <si>
    <t>IMG_9651</t>
  </si>
  <si>
    <t>IMG_9652</t>
  </si>
  <si>
    <t>IMG_9653</t>
  </si>
  <si>
    <t>IMG_9654</t>
  </si>
  <si>
    <t>IMG_9655</t>
  </si>
  <si>
    <t>IMG_9656</t>
  </si>
  <si>
    <t>IMG_9657</t>
  </si>
  <si>
    <t>IMG_9658</t>
  </si>
  <si>
    <t>IMG_9659</t>
  </si>
  <si>
    <t>IMG_9660</t>
  </si>
  <si>
    <t>IMG_9661</t>
  </si>
  <si>
    <t>IMG_9662</t>
  </si>
  <si>
    <t>IMG_9663</t>
  </si>
  <si>
    <t>IMG_9664</t>
  </si>
  <si>
    <t>IMG_9665</t>
  </si>
  <si>
    <t>IMG_9666</t>
  </si>
  <si>
    <t>IMG_9667</t>
  </si>
  <si>
    <t>IMG_9669</t>
  </si>
  <si>
    <t xml:space="preserve">25H2 </t>
  </si>
  <si>
    <t>IMG_9671</t>
  </si>
  <si>
    <t>IMG_9672</t>
  </si>
  <si>
    <t>IMG_9673</t>
  </si>
  <si>
    <t>IMG_9674</t>
  </si>
  <si>
    <t>IMG_9675</t>
  </si>
  <si>
    <t>IMG_9676</t>
  </si>
  <si>
    <t>IMG_9677</t>
  </si>
  <si>
    <t>IMG_9678</t>
  </si>
  <si>
    <t>IMG_9679</t>
  </si>
  <si>
    <t>IMG_9680</t>
  </si>
  <si>
    <t>IMG_9681</t>
  </si>
  <si>
    <t>IMG_9682</t>
  </si>
  <si>
    <t>IMG_9683</t>
  </si>
  <si>
    <t>IMG_9685</t>
  </si>
  <si>
    <t>IMG_9687</t>
  </si>
  <si>
    <t>IMG_9688</t>
  </si>
  <si>
    <t>IMG_9689</t>
  </si>
  <si>
    <t>17A1B</t>
  </si>
  <si>
    <t>IMG_9711</t>
  </si>
  <si>
    <t>IMG_9712</t>
  </si>
  <si>
    <t>IMG_9713</t>
  </si>
  <si>
    <t>IMG_9714</t>
  </si>
  <si>
    <t>IMG_9715</t>
  </si>
  <si>
    <t>IMG_9716</t>
  </si>
  <si>
    <t>IMG_9717</t>
  </si>
  <si>
    <t>IMG_9718</t>
  </si>
  <si>
    <t>IMG_9719</t>
  </si>
  <si>
    <t>IMG_9721</t>
  </si>
  <si>
    <t>IMG_9722</t>
  </si>
  <si>
    <t>17A2B</t>
  </si>
  <si>
    <t>IMG_9724</t>
  </si>
  <si>
    <t>IMG_9725</t>
  </si>
  <si>
    <t>IMG_9726</t>
  </si>
  <si>
    <t>IMG_9727</t>
  </si>
  <si>
    <t>IMG_9728</t>
  </si>
  <si>
    <t>IMG_9729</t>
  </si>
  <si>
    <t>IMG_9730</t>
  </si>
  <si>
    <t>IMG_9731</t>
  </si>
  <si>
    <t>IMG_9732</t>
  </si>
  <si>
    <t>IMG_9733</t>
  </si>
  <si>
    <t>IMG_9734</t>
  </si>
  <si>
    <t>IMG_9735</t>
  </si>
  <si>
    <t>IMG_9736</t>
  </si>
  <si>
    <t>IMG_9737</t>
  </si>
  <si>
    <t>IMG_9738</t>
  </si>
  <si>
    <t>IMG_9739</t>
  </si>
  <si>
    <t>IMG_9740</t>
  </si>
  <si>
    <t>IMG_9741</t>
  </si>
  <si>
    <t>IMG_9742</t>
  </si>
  <si>
    <t>IMG_9743</t>
  </si>
  <si>
    <t>IMG_9744</t>
  </si>
  <si>
    <t>IMG_9745</t>
  </si>
  <si>
    <t>IMG_9746</t>
  </si>
  <si>
    <t>IMG_9747</t>
  </si>
  <si>
    <t>17B1B</t>
  </si>
  <si>
    <t>IMG_9749</t>
  </si>
  <si>
    <t>IMG_9750</t>
  </si>
  <si>
    <t>IMG_9751</t>
  </si>
  <si>
    <t>IMG_9752</t>
  </si>
  <si>
    <t>IMG_9753</t>
  </si>
  <si>
    <t>IMG_9754</t>
  </si>
  <si>
    <t>IMG_9755</t>
  </si>
  <si>
    <t>IMG_9756</t>
  </si>
  <si>
    <t>IMG_9757</t>
  </si>
  <si>
    <t>IMG_9758</t>
  </si>
  <si>
    <t>IMG_9759</t>
  </si>
  <si>
    <t>IMG_9760</t>
  </si>
  <si>
    <t>IMG_9761</t>
  </si>
  <si>
    <t>IMG_9762</t>
  </si>
  <si>
    <t>IMG_9763</t>
  </si>
  <si>
    <t>IMG_9764</t>
  </si>
  <si>
    <t>IMG_9765</t>
  </si>
  <si>
    <t>IMG_9766</t>
  </si>
  <si>
    <t>IMG_9767</t>
  </si>
  <si>
    <t>IMG_9768</t>
  </si>
  <si>
    <t>IMG_9769</t>
  </si>
  <si>
    <t>IMG_9770</t>
  </si>
  <si>
    <t>17B2B</t>
  </si>
  <si>
    <t>IMG_9772</t>
  </si>
  <si>
    <t>IMG_9773</t>
  </si>
  <si>
    <t>IMG_9774</t>
  </si>
  <si>
    <t>IMG_9775</t>
  </si>
  <si>
    <t>IMG_9776</t>
  </si>
  <si>
    <t>IMG_9777</t>
  </si>
  <si>
    <t>IMG_9778</t>
  </si>
  <si>
    <t>IMG_9779</t>
  </si>
  <si>
    <t>IMG_9780</t>
  </si>
  <si>
    <t>IMG_9781</t>
  </si>
  <si>
    <t>IMG_9782</t>
  </si>
  <si>
    <t>IMG_9783</t>
  </si>
  <si>
    <t>IMG_9784</t>
  </si>
  <si>
    <t>IMG_9785</t>
  </si>
  <si>
    <t>IMG_9786</t>
  </si>
  <si>
    <t>IMG_9787</t>
  </si>
  <si>
    <t>IMG_9788</t>
  </si>
  <si>
    <t>IMG_9789</t>
  </si>
  <si>
    <t>IMG_9790</t>
  </si>
  <si>
    <t>IMG_9791</t>
  </si>
  <si>
    <t>17C1B</t>
  </si>
  <si>
    <t>IMG_9795</t>
  </si>
  <si>
    <t>IMG_9796</t>
  </si>
  <si>
    <t>IMG_9798</t>
  </si>
  <si>
    <t>IMG_9799</t>
  </si>
  <si>
    <t>IMG_9800</t>
  </si>
  <si>
    <t>IMG_9801</t>
  </si>
  <si>
    <t>IMG_9802</t>
  </si>
  <si>
    <t>IMG_9803</t>
  </si>
  <si>
    <t>IMG_9804</t>
  </si>
  <si>
    <t>IMG_9805</t>
  </si>
  <si>
    <t>IMG_9806</t>
  </si>
  <si>
    <t>IMG_9807</t>
  </si>
  <si>
    <t>IMG_9808</t>
  </si>
  <si>
    <t>IMG_9809</t>
  </si>
  <si>
    <t>IMG_9810</t>
  </si>
  <si>
    <t>IMG_9811</t>
  </si>
  <si>
    <t>IMG_9812</t>
  </si>
  <si>
    <t>IMG_9813</t>
  </si>
  <si>
    <t>IMG_9814</t>
  </si>
  <si>
    <t>IMG_9815</t>
  </si>
  <si>
    <t>17C2B</t>
  </si>
  <si>
    <t>IMG_9817</t>
  </si>
  <si>
    <t>IMG_9818</t>
  </si>
  <si>
    <t>IMG_9819</t>
  </si>
  <si>
    <t>IMG_9820</t>
  </si>
  <si>
    <t>IMG_9821</t>
  </si>
  <si>
    <t>IMG_9822</t>
  </si>
  <si>
    <t>IMG_9823</t>
  </si>
  <si>
    <t>IMG_9824</t>
  </si>
  <si>
    <t>IMG_9825</t>
  </si>
  <si>
    <t>IMG_9826</t>
  </si>
  <si>
    <t>IMG_9827</t>
  </si>
  <si>
    <t>IMG_9828</t>
  </si>
  <si>
    <t>IMG_9829</t>
  </si>
  <si>
    <t>IMG_9831</t>
  </si>
  <si>
    <t>IMG_9832</t>
  </si>
  <si>
    <t>IMG_9833</t>
  </si>
  <si>
    <t>IMG_9834</t>
  </si>
  <si>
    <t>IMG_9836</t>
  </si>
  <si>
    <t>IMG_9837</t>
  </si>
  <si>
    <t>IMG_9838</t>
  </si>
  <si>
    <t>IMG_9839</t>
  </si>
  <si>
    <t>IMG_9841</t>
  </si>
  <si>
    <t>17D1B</t>
  </si>
  <si>
    <t>IMG_9846</t>
  </si>
  <si>
    <t>IMG_9847</t>
  </si>
  <si>
    <t>IMG_9848</t>
  </si>
  <si>
    <t>IMG_9849</t>
  </si>
  <si>
    <t>IMG_9850</t>
  </si>
  <si>
    <t>IMG_9851</t>
  </si>
  <si>
    <t>IMG_9852</t>
  </si>
  <si>
    <t>IMG_9853</t>
  </si>
  <si>
    <t>IMG_9854</t>
  </si>
  <si>
    <t>IMG_9855</t>
  </si>
  <si>
    <t>IMG_9856</t>
  </si>
  <si>
    <t>IMG_9857</t>
  </si>
  <si>
    <t>IMG_9859</t>
  </si>
  <si>
    <t>IMG_9860</t>
  </si>
  <si>
    <t>IMG_9861</t>
  </si>
  <si>
    <t>IMG_9862</t>
  </si>
  <si>
    <t>IMG_9863</t>
  </si>
  <si>
    <t>IMG_9864</t>
  </si>
  <si>
    <t>IMG_9865</t>
  </si>
  <si>
    <t>IMG_9867</t>
  </si>
  <si>
    <t>IMG_9868</t>
  </si>
  <si>
    <t>IMG_9869</t>
  </si>
  <si>
    <t>17D2B</t>
  </si>
  <si>
    <t>IMG_9871</t>
  </si>
  <si>
    <t>IMG_9872</t>
  </si>
  <si>
    <t>IMG_9873</t>
  </si>
  <si>
    <t>IMG_9874</t>
  </si>
  <si>
    <t>IMG_9875</t>
  </si>
  <si>
    <t>IMG_9876</t>
  </si>
  <si>
    <t>IMG_9877</t>
  </si>
  <si>
    <t>IMG_9878</t>
  </si>
  <si>
    <t>IMG_9879</t>
  </si>
  <si>
    <t>IMG_9880</t>
  </si>
  <si>
    <t>IMG_9881</t>
  </si>
  <si>
    <t>IMG_9882</t>
  </si>
  <si>
    <t>IMG_9883</t>
  </si>
  <si>
    <t>IMG_9884</t>
  </si>
  <si>
    <t>IMG_9885</t>
  </si>
  <si>
    <t>IMG_9886</t>
  </si>
  <si>
    <t>IMG_9887</t>
  </si>
  <si>
    <t xml:space="preserve">17E1B </t>
  </si>
  <si>
    <t>IMG_9889</t>
  </si>
  <si>
    <t>IMG_9890</t>
  </si>
  <si>
    <t>IMG_9891</t>
  </si>
  <si>
    <t>IMG_9892</t>
  </si>
  <si>
    <t>IMG_9893</t>
  </si>
  <si>
    <t>IMG_9894</t>
  </si>
  <si>
    <t>IMG_9895</t>
  </si>
  <si>
    <t>IMG_9896</t>
  </si>
  <si>
    <t>IMG_9897</t>
  </si>
  <si>
    <t>IMG_9898</t>
  </si>
  <si>
    <t>IMG_9899</t>
  </si>
  <si>
    <t>IMG_9900</t>
  </si>
  <si>
    <t>IMG_9901</t>
  </si>
  <si>
    <t>IMG_9902</t>
  </si>
  <si>
    <t>IMG_9903</t>
  </si>
  <si>
    <t>IMG_9904</t>
  </si>
  <si>
    <t>IMG_9905</t>
  </si>
  <si>
    <t xml:space="preserve">17E2B </t>
  </si>
  <si>
    <t>IMG_9907</t>
  </si>
  <si>
    <t>IMG_9908</t>
  </si>
  <si>
    <t>IMG_9910</t>
  </si>
  <si>
    <t>IMG_9911</t>
  </si>
  <si>
    <t>IMG_9912</t>
  </si>
  <si>
    <t>IMG_9913</t>
  </si>
  <si>
    <t>IMG_9914</t>
  </si>
  <si>
    <t>IMG_9915</t>
  </si>
  <si>
    <t>IMG_9916</t>
  </si>
  <si>
    <t>IMG_9917</t>
  </si>
  <si>
    <t>IMG_9918</t>
  </si>
  <si>
    <t>IMG_9919</t>
  </si>
  <si>
    <t>IMG_9920</t>
  </si>
  <si>
    <t>IMG_9921</t>
  </si>
  <si>
    <t>IMG_9922</t>
  </si>
  <si>
    <t>IMG_9923</t>
  </si>
  <si>
    <t>IMG_9924</t>
  </si>
  <si>
    <t>IMG_9925</t>
  </si>
  <si>
    <t>IMG_9926</t>
  </si>
  <si>
    <t>IMG_9927</t>
  </si>
  <si>
    <t>IMG_9928</t>
  </si>
  <si>
    <t>IMG_9929</t>
  </si>
  <si>
    <t>IMG_9930</t>
  </si>
  <si>
    <t>IMG_9931</t>
  </si>
  <si>
    <t>250+</t>
  </si>
  <si>
    <t>17F1B</t>
  </si>
  <si>
    <t>IMG_9935</t>
  </si>
  <si>
    <t>IMG_9936</t>
  </si>
  <si>
    <t>IMG_9937</t>
  </si>
  <si>
    <t>IMG_9938</t>
  </si>
  <si>
    <t>IMG_9939</t>
  </si>
  <si>
    <t>IMG_9940</t>
  </si>
  <si>
    <t>IMG_9941</t>
  </si>
  <si>
    <t>IMG_9942</t>
  </si>
  <si>
    <t>IMG_9944</t>
  </si>
  <si>
    <t>IMG_9945</t>
  </si>
  <si>
    <t>IMG_9946</t>
  </si>
  <si>
    <t>IMG_9947</t>
  </si>
  <si>
    <t>IMG_9948</t>
  </si>
  <si>
    <t>IMG_9949</t>
  </si>
  <si>
    <t>IMG_9950</t>
  </si>
  <si>
    <t>IMG_9951</t>
  </si>
  <si>
    <t>IMG_9952</t>
  </si>
  <si>
    <t>IMG_9953</t>
  </si>
  <si>
    <t>IMG_9954</t>
  </si>
  <si>
    <t>IMG_9955</t>
  </si>
  <si>
    <t>IMG_9956</t>
  </si>
  <si>
    <t>IMG_9957</t>
  </si>
  <si>
    <t>IMG_9958</t>
  </si>
  <si>
    <t>IMG_9960</t>
  </si>
  <si>
    <t>IMG_9961</t>
  </si>
  <si>
    <t>IMG_9962</t>
  </si>
  <si>
    <t>IMG_9964</t>
  </si>
  <si>
    <t>17F2B</t>
  </si>
  <si>
    <t>IMG_9966</t>
  </si>
  <si>
    <t>IMG_9967</t>
  </si>
  <si>
    <t>IMG_9968</t>
  </si>
  <si>
    <t>IMG_9969</t>
  </si>
  <si>
    <t>IMG_9970</t>
  </si>
  <si>
    <t>IMG_9971</t>
  </si>
  <si>
    <t>IMG_9972</t>
  </si>
  <si>
    <t>IMG_9973</t>
  </si>
  <si>
    <t>IMG_9974</t>
  </si>
  <si>
    <t>IMG_9975</t>
  </si>
  <si>
    <t>IMG_9976</t>
  </si>
  <si>
    <t>IMG_9977</t>
  </si>
  <si>
    <t>IMG_9978</t>
  </si>
  <si>
    <t>IMG_9980</t>
  </si>
  <si>
    <t>IMG_9981</t>
  </si>
  <si>
    <t>IMG_9982</t>
  </si>
  <si>
    <t>IMG_9983</t>
  </si>
  <si>
    <t>IMG_9984</t>
  </si>
  <si>
    <t>IMG_9985</t>
  </si>
  <si>
    <t>IMG_9986</t>
  </si>
  <si>
    <t>IMG_9987</t>
  </si>
  <si>
    <t>IMG_9988</t>
  </si>
  <si>
    <t>IMG_9989</t>
  </si>
  <si>
    <t>IMG_9990</t>
  </si>
  <si>
    <t>IMG_9991</t>
  </si>
  <si>
    <t>IMG_9992</t>
  </si>
  <si>
    <t>IMG_9994</t>
  </si>
  <si>
    <t>IMG_9995</t>
  </si>
  <si>
    <t>IMG_9996</t>
  </si>
  <si>
    <t xml:space="preserve">Bulliform </t>
  </si>
  <si>
    <t xml:space="preserve">Globular </t>
  </si>
  <si>
    <t>Quadra-lobate</t>
  </si>
  <si>
    <t>Oblong</t>
  </si>
  <si>
    <t>Orbicular</t>
  </si>
  <si>
    <t>Silica aggregates</t>
  </si>
  <si>
    <t>Silica sheet</t>
  </si>
  <si>
    <t xml:space="preserve">Orbicular </t>
  </si>
  <si>
    <t>Globular</t>
  </si>
  <si>
    <t>Bulliform</t>
  </si>
  <si>
    <t>Blocky elongate</t>
  </si>
  <si>
    <t xml:space="preserve">Silica sheet </t>
  </si>
  <si>
    <t>Fusiform</t>
  </si>
  <si>
    <t>Polygonal</t>
  </si>
  <si>
    <t>Blocky square</t>
  </si>
  <si>
    <t>Red/orange/brown</t>
  </si>
  <si>
    <t>Red/orange/brown - iron?</t>
  </si>
  <si>
    <t xml:space="preserve">Bilobate </t>
  </si>
  <si>
    <t xml:space="preserve">Elongate </t>
  </si>
  <si>
    <t>Silica sheets</t>
  </si>
  <si>
    <t>Elongate</t>
  </si>
  <si>
    <t>Cuneiform</t>
  </si>
  <si>
    <t>Cuneform</t>
  </si>
  <si>
    <t>Silica aggregate</t>
  </si>
  <si>
    <t>Brown/red</t>
  </si>
  <si>
    <t>Green</t>
  </si>
  <si>
    <t>Red/brown</t>
  </si>
  <si>
    <t>Blocky elonate</t>
  </si>
  <si>
    <t>Dark green</t>
  </si>
  <si>
    <t xml:space="preserve">Oblong </t>
  </si>
  <si>
    <t xml:space="preserve">Blocky square </t>
  </si>
  <si>
    <t>Bilobate</t>
  </si>
  <si>
    <t>Blocky</t>
  </si>
  <si>
    <t xml:space="preserve">Red/brown </t>
  </si>
  <si>
    <t xml:space="preserve">Silica aggregate </t>
  </si>
  <si>
    <t xml:space="preserve">Blocky  </t>
  </si>
  <si>
    <t>Triangle</t>
  </si>
  <si>
    <t xml:space="preserve">25D2 </t>
  </si>
  <si>
    <t>Flag-shaped</t>
  </si>
  <si>
    <t>Blocky square sinuate</t>
  </si>
  <si>
    <t xml:space="preserve">Blocky elongate </t>
  </si>
  <si>
    <t xml:space="preserve">Blocky </t>
  </si>
  <si>
    <t>Blocky square cavate</t>
  </si>
  <si>
    <t>Cuneiform cavate</t>
  </si>
  <si>
    <t xml:space="preserve">Green </t>
  </si>
  <si>
    <t>Pyramid</t>
  </si>
  <si>
    <t>Cubic</t>
  </si>
  <si>
    <t>Trapeziform</t>
  </si>
  <si>
    <t>25 E2</t>
  </si>
  <si>
    <t>25F1</t>
  </si>
  <si>
    <t>25H2</t>
  </si>
  <si>
    <t xml:space="preserve">Blocky elongate cavate </t>
  </si>
  <si>
    <t>Blocky elongate crenate</t>
  </si>
  <si>
    <t>Cylindric</t>
  </si>
  <si>
    <t>Scutiform</t>
  </si>
  <si>
    <t xml:space="preserve">Trapeziform </t>
  </si>
  <si>
    <t>Acicular</t>
  </si>
  <si>
    <t>Fuseiform</t>
  </si>
  <si>
    <t>Oblong cavate</t>
  </si>
  <si>
    <t>Cuneiform sinuate</t>
  </si>
  <si>
    <t>Ovate</t>
  </si>
  <si>
    <t xml:space="preserve">Fusiform </t>
  </si>
  <si>
    <t xml:space="preserve">Ovate </t>
  </si>
  <si>
    <t>Druse</t>
  </si>
  <si>
    <t xml:space="preserve">Raphide rectangle </t>
  </si>
  <si>
    <t>Reniform</t>
  </si>
  <si>
    <t>Globular cavate</t>
  </si>
  <si>
    <t>Blocky cavate</t>
  </si>
  <si>
    <t>Bulliform cavate</t>
  </si>
  <si>
    <t>Blocky elongate cavate</t>
  </si>
  <si>
    <t>Clavate</t>
  </si>
  <si>
    <t xml:space="preserve">Blocky square cavate sinuate </t>
  </si>
  <si>
    <t xml:space="preserve">Ovate  </t>
  </si>
  <si>
    <t>Crescent-shaped</t>
  </si>
  <si>
    <t>Ovate cavate</t>
  </si>
  <si>
    <t>Blocky elongate sinuate</t>
  </si>
  <si>
    <t>Stellate/flower (not druse)</t>
  </si>
  <si>
    <t xml:space="preserve">Cuneiform </t>
  </si>
  <si>
    <t>Tri-lobate</t>
  </si>
  <si>
    <t>Bulliform sinuate</t>
  </si>
  <si>
    <t>Triangle cavate</t>
  </si>
  <si>
    <t>Globular sinuate</t>
  </si>
  <si>
    <t xml:space="preserve">17C1B </t>
  </si>
  <si>
    <t xml:space="preserve">17C2B </t>
  </si>
  <si>
    <t xml:space="preserve">Blocky elongate   </t>
  </si>
  <si>
    <t xml:space="preserve">Bulliform cavate </t>
  </si>
  <si>
    <t xml:space="preserve">Globular cavate </t>
  </si>
  <si>
    <t xml:space="preserve">Flag-shaped   </t>
  </si>
  <si>
    <t xml:space="preserve">17D2B </t>
  </si>
  <si>
    <t xml:space="preserve">17D1B </t>
  </si>
  <si>
    <t xml:space="preserve">Polygonal </t>
  </si>
  <si>
    <t>Blocky sinuate</t>
  </si>
  <si>
    <t>Fusiform cavate</t>
  </si>
  <si>
    <t>Oblong sinuate</t>
  </si>
  <si>
    <t xml:space="preserve">Flag-shaped </t>
  </si>
  <si>
    <t xml:space="preserve">Blocky cavate </t>
  </si>
  <si>
    <t xml:space="preserve">Blocky square sinuate </t>
  </si>
  <si>
    <t>Rondel rectangle</t>
  </si>
  <si>
    <t xml:space="preserve">Scutiform </t>
  </si>
  <si>
    <t>Lanceolate</t>
  </si>
  <si>
    <t>Raphide</t>
  </si>
  <si>
    <t>17E1B</t>
  </si>
  <si>
    <t xml:space="preserve">Cuniform </t>
  </si>
  <si>
    <t xml:space="preserve">Blocky square  </t>
  </si>
  <si>
    <t>Cuniform sinuate</t>
  </si>
  <si>
    <t xml:space="preserve">Oblong cavate </t>
  </si>
  <si>
    <t xml:space="preserve">Blocky sinaute </t>
  </si>
  <si>
    <t xml:space="preserve">Polygonal cavate </t>
  </si>
  <si>
    <t xml:space="preserve">Cuneiform cavate </t>
  </si>
  <si>
    <t xml:space="preserve">Blocky square cavate </t>
  </si>
  <si>
    <t xml:space="preserve">Blocky sinuate cavate </t>
  </si>
  <si>
    <t xml:space="preserve">Acicular </t>
  </si>
  <si>
    <t xml:space="preserve">Fusiform cavate </t>
  </si>
  <si>
    <t xml:space="preserve">Bulliform sinuate </t>
  </si>
  <si>
    <t>17E2B</t>
  </si>
  <si>
    <t xml:space="preserve">Blocky elongate cavate sinuate </t>
  </si>
  <si>
    <t xml:space="preserve">Reniform </t>
  </si>
  <si>
    <t xml:space="preserve">Ovate cavate </t>
  </si>
  <si>
    <t xml:space="preserve">Cuniform cavate </t>
  </si>
  <si>
    <t xml:space="preserve">Trapeziform cavate </t>
  </si>
  <si>
    <t>Trilobate</t>
  </si>
  <si>
    <t xml:space="preserve">Blocky elongate carinate </t>
  </si>
  <si>
    <t>Blocky elonate sinuate</t>
  </si>
  <si>
    <t xml:space="preserve">Globular carinate </t>
  </si>
  <si>
    <t xml:space="preserve">Oblong carinate </t>
  </si>
  <si>
    <t xml:space="preserve">Scuitform </t>
  </si>
  <si>
    <t xml:space="preserve">Globular cavate carinate </t>
  </si>
  <si>
    <t xml:space="preserve">Claviform </t>
  </si>
  <si>
    <t xml:space="preserve">Blocky square carinate </t>
  </si>
  <si>
    <t xml:space="preserve">Blocky elongate sinuate </t>
  </si>
  <si>
    <t xml:space="preserve">Trapeziform sinuate </t>
  </si>
  <si>
    <t xml:space="preserve">Ovate carinate </t>
  </si>
  <si>
    <t>Fusiform sinuate</t>
  </si>
  <si>
    <t>A lot of aggregates</t>
  </si>
  <si>
    <t xml:space="preserve">Cuneiform carinate </t>
  </si>
  <si>
    <t xml:space="preserve">Oblong sinuate </t>
  </si>
  <si>
    <t xml:space="preserve">Cuneiform sinuate </t>
  </si>
  <si>
    <t xml:space="preserve">Tri-lobate </t>
  </si>
  <si>
    <t xml:space="preserve">Globular sinuate </t>
  </si>
  <si>
    <t xml:space="preserve">Blocky elongate sinuate cavate </t>
  </si>
  <si>
    <t xml:space="preserve">Blocky elongate spike at end </t>
  </si>
  <si>
    <t xml:space="preserve">Fusiform sinuate </t>
  </si>
  <si>
    <t xml:space="preserve">Triangle </t>
  </si>
  <si>
    <t xml:space="preserve">Raphide </t>
  </si>
  <si>
    <t xml:space="preserve">Ovate crenate </t>
  </si>
  <si>
    <t>Elongate bulbous</t>
  </si>
  <si>
    <t xml:space="preserve">Trapeziform    </t>
  </si>
  <si>
    <t>Cuneiform cavate sinuate</t>
  </si>
  <si>
    <t xml:space="preserve">Blocky sinuate </t>
  </si>
  <si>
    <t xml:space="preserve">Blocky elongate cavate carinate </t>
  </si>
  <si>
    <t>Polygonal cavate sinuate</t>
  </si>
  <si>
    <t xml:space="preserve">Ovate    </t>
  </si>
  <si>
    <t>Bulliform cavate sinaute</t>
  </si>
  <si>
    <t>Blocky square cavate sinuate carinate?</t>
  </si>
  <si>
    <t xml:space="preserve">Cylindric </t>
  </si>
  <si>
    <t xml:space="preserve">Globular sinaute </t>
  </si>
  <si>
    <t>AVERAGE</t>
  </si>
  <si>
    <t>SD</t>
  </si>
  <si>
    <t>Sample</t>
  </si>
  <si>
    <t>Form</t>
  </si>
  <si>
    <t>Abundance</t>
  </si>
  <si>
    <t xml:space="preserve">Blocky elongate cavate   </t>
  </si>
  <si>
    <t xml:space="preserve">Globular sinuate cavate </t>
  </si>
  <si>
    <t xml:space="preserve">Polygonal cavate    </t>
  </si>
  <si>
    <t>Elongate corniculate</t>
  </si>
  <si>
    <t xml:space="preserve">25B2 </t>
  </si>
  <si>
    <t xml:space="preserve">25C2 </t>
  </si>
  <si>
    <t xml:space="preserve">25 E1 </t>
  </si>
  <si>
    <t xml:space="preserve">25F1 </t>
  </si>
  <si>
    <t xml:space="preserve">25F2 </t>
  </si>
  <si>
    <t xml:space="preserve">25G1 </t>
  </si>
  <si>
    <t xml:space="preserve">25G2 </t>
  </si>
  <si>
    <t xml:space="preserve">25H1 </t>
  </si>
  <si>
    <t xml:space="preserve">ALL DIFFERENT FORMS </t>
  </si>
  <si>
    <t xml:space="preserve">Bulliform cavate sinuate </t>
  </si>
  <si>
    <t>Crescent</t>
  </si>
  <si>
    <t xml:space="preserve">Form </t>
  </si>
  <si>
    <t xml:space="preserve">17A1B </t>
  </si>
  <si>
    <t xml:space="preserve">17A2B </t>
  </si>
  <si>
    <t xml:space="preserve">17B1B </t>
  </si>
  <si>
    <t xml:space="preserve">17B2B </t>
  </si>
  <si>
    <t xml:space="preserve">17F1B </t>
  </si>
  <si>
    <t xml:space="preserve">Trapeziform sinuate  </t>
  </si>
  <si>
    <t xml:space="preserve">Blocky elongate sinuate  </t>
  </si>
  <si>
    <t xml:space="preserve">Blocky square  carinate </t>
  </si>
  <si>
    <t xml:space="preserve">Percentage </t>
  </si>
  <si>
    <t>Percentage</t>
  </si>
  <si>
    <t xml:space="preserve">Bulliform flabellate </t>
  </si>
  <si>
    <t>Bulliform flabellate</t>
  </si>
  <si>
    <t>Trapeziform cavate</t>
  </si>
  <si>
    <t>Amoeboid</t>
  </si>
  <si>
    <t>Blocky Elongate sinuate</t>
  </si>
  <si>
    <t>Blocky square cavate sinuate carinate</t>
  </si>
  <si>
    <t>Ellipsoidal cavate ruminate</t>
  </si>
  <si>
    <t xml:space="preserve">Ellipsoidal cavate ruminate </t>
  </si>
  <si>
    <t xml:space="preserve">Bulliform cavate    </t>
  </si>
  <si>
    <t xml:space="preserve">Ellipsoidal carinate </t>
  </si>
  <si>
    <t>Blocky crenate sinuate</t>
  </si>
  <si>
    <t xml:space="preserve">Half circle crenate (unclear) </t>
  </si>
  <si>
    <t>Phytolith cluster</t>
  </si>
  <si>
    <t xml:space="preserve">Phytolith cluster </t>
  </si>
  <si>
    <t>Fusiform  carinate sinuate</t>
  </si>
  <si>
    <t>Fusiform carinate sinuate</t>
  </si>
  <si>
    <t xml:space="preserve">Fusiform cavate  </t>
  </si>
  <si>
    <t xml:space="preserve">Fusiform carinate       </t>
  </si>
  <si>
    <t>Fusiform carinate</t>
  </si>
  <si>
    <t xml:space="preserve">Fusiform carinate         </t>
  </si>
  <si>
    <t>Polygonal cavate</t>
  </si>
  <si>
    <t>Polygonal crenate</t>
  </si>
  <si>
    <t xml:space="preserve">Bulliform sinuate cavate </t>
  </si>
  <si>
    <t xml:space="preserve">Fusiform sinuate cavate </t>
  </si>
  <si>
    <t>Fusiform sinuate cavate</t>
  </si>
  <si>
    <t>Bulliform sinuate cavate</t>
  </si>
  <si>
    <t>Bulliform cavate striate</t>
  </si>
  <si>
    <t xml:space="preserve">Flag-shaped sinuate </t>
  </si>
  <si>
    <t xml:space="preserve">Flag-shaped cavate  </t>
  </si>
  <si>
    <t>Bulliform cavate carinate</t>
  </si>
  <si>
    <t>Acute</t>
  </si>
  <si>
    <t xml:space="preserve">Polygonal  </t>
  </si>
  <si>
    <t>Flag-shaped sinuate</t>
  </si>
  <si>
    <t xml:space="preserve">Additional Notes </t>
  </si>
  <si>
    <t>No. of Occurrences/11</t>
  </si>
  <si>
    <t>No. of Occurrences/16</t>
  </si>
  <si>
    <t>No. of Occurrences/12</t>
  </si>
  <si>
    <t>No. of Occurrences/15</t>
  </si>
  <si>
    <t>No. of Occurrences/13</t>
  </si>
  <si>
    <t>No. of Occurrences/17</t>
  </si>
  <si>
    <t>No. of Occurrences/19</t>
  </si>
  <si>
    <t>No. of Occurrences/21</t>
  </si>
  <si>
    <t>No. of Occurrences/18</t>
  </si>
  <si>
    <t xml:space="preserve">No. of Occurrences/17 </t>
  </si>
  <si>
    <t>No. of Occurrences/24</t>
  </si>
  <si>
    <t>No. of Occurrences/22</t>
  </si>
  <si>
    <t>No. of Occurrences/20</t>
  </si>
  <si>
    <t>No. of Occurrences/27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</si>
</sst>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right"/>
    </xf>
    <xf numFmtId="11" fontId="1" fillId="2" borderId="0" xfId="0" applyNumberFormat="1" applyFont="1" applyFill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quotePrefix="1" applyFont="1"/>
    <xf numFmtId="0" fontId="1" fillId="3" borderId="0" xfId="0" applyFont="1" applyFill="1"/>
    <xf numFmtId="0" fontId="1" fillId="4" borderId="0" xfId="0" applyFont="1" applyFill="1"/>
    <xf numFmtId="0" fontId="0" fillId="5" borderId="0" xfId="0" applyFill="1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6" borderId="0" xfId="0" applyFont="1" applyFill="1"/>
    <xf numFmtId="2" fontId="0" fillId="0" borderId="0" xfId="0" applyNumberFormat="1"/>
    <xf numFmtId="2" fontId="0" fillId="0" borderId="1" xfId="0" applyNumberFormat="1" applyBorder="1"/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C6AA3-1EC1-4579-A53B-6437023E87EE}">
  <dimension ref="A1:AW25"/>
  <sheetViews>
    <sheetView tabSelected="1" zoomScale="80" zoomScaleNormal="80" workbookViewId="0">
      <selection activeCell="U4" sqref="U4"/>
    </sheetView>
  </sheetViews>
  <sheetFormatPr defaultRowHeight="14.5" x14ac:dyDescent="0.35"/>
  <cols>
    <col min="1" max="1" width="9.36328125" bestFit="1" customWidth="1"/>
    <col min="2" max="2" width="15.08984375" bestFit="1" customWidth="1"/>
    <col min="4" max="4" width="9.36328125" bestFit="1" customWidth="1"/>
    <col min="5" max="5" width="15.08984375" bestFit="1" customWidth="1"/>
    <col min="7" max="7" width="9.36328125" bestFit="1" customWidth="1"/>
    <col min="8" max="8" width="15.36328125" bestFit="1" customWidth="1"/>
    <col min="10" max="10" width="9.36328125" bestFit="1" customWidth="1"/>
    <col min="11" max="11" width="15.36328125" bestFit="1" customWidth="1"/>
    <col min="13" max="13" width="9.36328125" bestFit="1" customWidth="1"/>
    <col min="14" max="14" width="15.36328125" bestFit="1" customWidth="1"/>
    <col min="16" max="16" width="9.36328125" bestFit="1" customWidth="1"/>
    <col min="17" max="17" width="15.36328125" bestFit="1" customWidth="1"/>
    <col min="19" max="19" width="9.36328125" bestFit="1" customWidth="1"/>
    <col min="20" max="20" width="15.36328125" bestFit="1" customWidth="1"/>
    <col min="21" max="21" width="15.453125" bestFit="1" customWidth="1"/>
    <col min="23" max="23" width="9.36328125" bestFit="1" customWidth="1"/>
    <col min="24" max="24" width="15.36328125" bestFit="1" customWidth="1"/>
    <col min="25" max="25" width="15.90625" bestFit="1" customWidth="1"/>
    <col min="27" max="27" width="9.36328125" bestFit="1" customWidth="1"/>
    <col min="28" max="28" width="15.36328125" bestFit="1" customWidth="1"/>
    <col min="30" max="30" width="9.36328125" bestFit="1" customWidth="1"/>
    <col min="31" max="31" width="15.36328125" bestFit="1" customWidth="1"/>
    <col min="33" max="33" width="9.36328125" bestFit="1" customWidth="1"/>
    <col min="34" max="34" width="15.36328125" bestFit="1" customWidth="1"/>
    <col min="36" max="36" width="9.36328125" bestFit="1" customWidth="1"/>
    <col min="37" max="37" width="15.36328125" bestFit="1" customWidth="1"/>
    <col min="38" max="38" width="13.54296875" customWidth="1"/>
    <col min="39" max="39" width="9.36328125" bestFit="1" customWidth="1"/>
    <col min="40" max="40" width="15.36328125" bestFit="1" customWidth="1"/>
    <col min="42" max="42" width="9.36328125" bestFit="1" customWidth="1"/>
    <col min="43" max="43" width="15.36328125" bestFit="1" customWidth="1"/>
    <col min="44" max="44" width="13.54296875" customWidth="1"/>
    <col min="45" max="45" width="9.36328125" bestFit="1" customWidth="1"/>
    <col min="46" max="46" width="15.36328125" bestFit="1" customWidth="1"/>
    <col min="48" max="48" width="9.36328125" bestFit="1" customWidth="1"/>
    <col min="49" max="49" width="15.36328125" bestFit="1" customWidth="1"/>
    <col min="50" max="50" width="13.54296875" bestFit="1" customWidth="1"/>
  </cols>
  <sheetData>
    <row r="1" spans="1:49" x14ac:dyDescent="0.35">
      <c r="A1" s="2" t="s">
        <v>0</v>
      </c>
      <c r="B1" s="1" t="s">
        <v>12</v>
      </c>
      <c r="D1" s="2" t="s">
        <v>13</v>
      </c>
      <c r="E1" s="1" t="s">
        <v>12</v>
      </c>
      <c r="G1" s="2" t="s">
        <v>30</v>
      </c>
      <c r="H1" s="1" t="s">
        <v>12</v>
      </c>
      <c r="J1" s="2" t="s">
        <v>73</v>
      </c>
      <c r="K1" s="1" t="s">
        <v>12</v>
      </c>
      <c r="M1" s="2" t="s">
        <v>43</v>
      </c>
      <c r="N1" s="1" t="s">
        <v>12</v>
      </c>
      <c r="P1" s="2" t="s">
        <v>59</v>
      </c>
      <c r="Q1" s="1" t="s">
        <v>12</v>
      </c>
      <c r="S1" s="2" t="s">
        <v>89</v>
      </c>
      <c r="T1" s="1" t="s">
        <v>12</v>
      </c>
      <c r="U1" s="1" t="s">
        <v>763</v>
      </c>
      <c r="W1" s="2" t="s">
        <v>107</v>
      </c>
      <c r="X1" s="1" t="s">
        <v>12</v>
      </c>
      <c r="Y1" s="1" t="s">
        <v>763</v>
      </c>
      <c r="AA1" s="4" t="s">
        <v>124</v>
      </c>
      <c r="AB1" s="1" t="s">
        <v>12</v>
      </c>
      <c r="AD1" s="2" t="s">
        <v>142</v>
      </c>
      <c r="AE1" s="1" t="s">
        <v>12</v>
      </c>
      <c r="AG1" s="2" t="s">
        <v>162</v>
      </c>
      <c r="AH1" s="1" t="s">
        <v>12</v>
      </c>
      <c r="AJ1" s="18" t="s">
        <v>184</v>
      </c>
      <c r="AK1" s="2" t="s">
        <v>12</v>
      </c>
      <c r="AM1" s="2" t="s">
        <v>201</v>
      </c>
      <c r="AN1" s="1" t="s">
        <v>12</v>
      </c>
      <c r="AP1" s="18" t="s">
        <v>218</v>
      </c>
      <c r="AQ1" s="1" t="s">
        <v>12</v>
      </c>
      <c r="AS1" s="2" t="s">
        <v>238</v>
      </c>
      <c r="AT1" s="1" t="s">
        <v>12</v>
      </c>
      <c r="AV1" s="18" t="s">
        <v>257</v>
      </c>
      <c r="AW1" s="1" t="s">
        <v>12</v>
      </c>
    </row>
    <row r="2" spans="1:49" x14ac:dyDescent="0.35">
      <c r="A2" t="s">
        <v>1</v>
      </c>
      <c r="B2" s="3" t="s">
        <v>123</v>
      </c>
      <c r="D2" t="s">
        <v>14</v>
      </c>
      <c r="E2" s="7" t="s">
        <v>123</v>
      </c>
      <c r="G2" t="s">
        <v>31</v>
      </c>
      <c r="H2">
        <v>81</v>
      </c>
      <c r="J2" t="s">
        <v>44</v>
      </c>
      <c r="K2" s="7" t="s">
        <v>123</v>
      </c>
      <c r="M2" t="s">
        <v>60</v>
      </c>
      <c r="N2" s="6">
        <v>309</v>
      </c>
      <c r="P2" t="s">
        <v>74</v>
      </c>
      <c r="Q2" s="7" t="s">
        <v>123</v>
      </c>
      <c r="S2" t="s">
        <v>90</v>
      </c>
      <c r="T2" s="3" t="s">
        <v>123</v>
      </c>
      <c r="W2" t="s">
        <v>108</v>
      </c>
      <c r="X2">
        <v>109</v>
      </c>
      <c r="AA2" t="s">
        <v>125</v>
      </c>
      <c r="AB2">
        <v>239</v>
      </c>
      <c r="AD2" t="s">
        <v>143</v>
      </c>
      <c r="AE2">
        <v>247</v>
      </c>
      <c r="AG2" t="s">
        <v>163</v>
      </c>
      <c r="AH2">
        <v>259</v>
      </c>
      <c r="AJ2" t="s">
        <v>185</v>
      </c>
      <c r="AK2" s="3" t="s">
        <v>123</v>
      </c>
      <c r="AM2" t="s">
        <v>202</v>
      </c>
      <c r="AN2">
        <v>165</v>
      </c>
      <c r="AP2" t="s">
        <v>219</v>
      </c>
      <c r="AQ2" s="3" t="s">
        <v>123</v>
      </c>
      <c r="AS2" t="s">
        <v>239</v>
      </c>
      <c r="AT2">
        <v>296</v>
      </c>
      <c r="AV2" t="s">
        <v>258</v>
      </c>
      <c r="AW2" s="3" t="s">
        <v>123</v>
      </c>
    </row>
    <row r="3" spans="1:49" x14ac:dyDescent="0.35">
      <c r="A3" t="s">
        <v>2</v>
      </c>
      <c r="B3">
        <v>72</v>
      </c>
      <c r="D3" t="s">
        <v>15</v>
      </c>
      <c r="E3" s="7" t="s">
        <v>123</v>
      </c>
      <c r="G3" t="s">
        <v>32</v>
      </c>
      <c r="H3">
        <v>329</v>
      </c>
      <c r="J3" t="s">
        <v>45</v>
      </c>
      <c r="K3" s="7" t="s">
        <v>123</v>
      </c>
      <c r="M3" t="s">
        <v>61</v>
      </c>
      <c r="N3" s="6">
        <v>261</v>
      </c>
      <c r="P3" t="s">
        <v>75</v>
      </c>
      <c r="Q3" s="7" t="s">
        <v>123</v>
      </c>
      <c r="S3" t="s">
        <v>91</v>
      </c>
      <c r="T3" s="3" t="s">
        <v>123</v>
      </c>
      <c r="W3" t="s">
        <v>109</v>
      </c>
      <c r="X3" s="3" t="s">
        <v>484</v>
      </c>
      <c r="Y3" s="3">
        <v>250</v>
      </c>
      <c r="AA3" t="s">
        <v>126</v>
      </c>
      <c r="AB3" s="3" t="s">
        <v>123</v>
      </c>
      <c r="AD3" t="s">
        <v>144</v>
      </c>
      <c r="AE3">
        <v>83</v>
      </c>
      <c r="AG3" t="s">
        <v>164</v>
      </c>
      <c r="AH3" s="3" t="s">
        <v>123</v>
      </c>
      <c r="AJ3" t="s">
        <v>186</v>
      </c>
      <c r="AK3">
        <v>232</v>
      </c>
      <c r="AM3" t="s">
        <v>203</v>
      </c>
      <c r="AN3" s="3" t="s">
        <v>123</v>
      </c>
      <c r="AP3" t="s">
        <v>220</v>
      </c>
      <c r="AQ3">
        <v>230</v>
      </c>
      <c r="AS3" t="s">
        <v>240</v>
      </c>
      <c r="AT3" s="3" t="s">
        <v>123</v>
      </c>
      <c r="AV3" t="s">
        <v>259</v>
      </c>
      <c r="AW3" s="3" t="s">
        <v>123</v>
      </c>
    </row>
    <row r="4" spans="1:49" x14ac:dyDescent="0.35">
      <c r="A4" t="s">
        <v>3</v>
      </c>
      <c r="B4">
        <v>70</v>
      </c>
      <c r="D4" t="s">
        <v>16</v>
      </c>
      <c r="E4" s="7" t="s">
        <v>123</v>
      </c>
      <c r="G4" t="s">
        <v>33</v>
      </c>
      <c r="H4" s="3" t="s">
        <v>123</v>
      </c>
      <c r="J4" t="s">
        <v>46</v>
      </c>
      <c r="K4" s="7" t="s">
        <v>123</v>
      </c>
      <c r="M4" t="s">
        <v>62</v>
      </c>
      <c r="N4" s="6">
        <v>416</v>
      </c>
      <c r="P4" t="s">
        <v>76</v>
      </c>
      <c r="Q4" s="6">
        <v>3</v>
      </c>
      <c r="S4" t="s">
        <v>92</v>
      </c>
      <c r="T4" s="3" t="s">
        <v>484</v>
      </c>
      <c r="U4" s="3">
        <v>250</v>
      </c>
      <c r="W4" t="s">
        <v>110</v>
      </c>
      <c r="X4">
        <v>194</v>
      </c>
      <c r="AA4" t="s">
        <v>127</v>
      </c>
      <c r="AB4">
        <v>185</v>
      </c>
      <c r="AD4" t="s">
        <v>145</v>
      </c>
      <c r="AE4">
        <v>225</v>
      </c>
      <c r="AG4" t="s">
        <v>165</v>
      </c>
      <c r="AH4">
        <v>153</v>
      </c>
      <c r="AJ4" t="s">
        <v>187</v>
      </c>
      <c r="AK4">
        <v>144</v>
      </c>
      <c r="AM4" t="s">
        <v>204</v>
      </c>
      <c r="AN4">
        <v>177</v>
      </c>
      <c r="AP4" t="s">
        <v>221</v>
      </c>
      <c r="AQ4">
        <v>164</v>
      </c>
      <c r="AS4" t="s">
        <v>241</v>
      </c>
      <c r="AT4">
        <v>315</v>
      </c>
      <c r="AV4" t="s">
        <v>260</v>
      </c>
      <c r="AW4" s="3" t="s">
        <v>123</v>
      </c>
    </row>
    <row r="5" spans="1:49" x14ac:dyDescent="0.35">
      <c r="A5" t="s">
        <v>4</v>
      </c>
      <c r="B5">
        <v>54</v>
      </c>
      <c r="D5" t="s">
        <v>17</v>
      </c>
      <c r="E5" s="7" t="s">
        <v>123</v>
      </c>
      <c r="G5" t="s">
        <v>34</v>
      </c>
      <c r="H5">
        <v>174</v>
      </c>
      <c r="J5" t="s">
        <v>47</v>
      </c>
      <c r="K5" s="7" t="s">
        <v>123</v>
      </c>
      <c r="M5" t="s">
        <v>63</v>
      </c>
      <c r="N5" s="7" t="s">
        <v>123</v>
      </c>
      <c r="P5" t="s">
        <v>77</v>
      </c>
      <c r="Q5" s="6">
        <v>7</v>
      </c>
      <c r="S5" t="s">
        <v>93</v>
      </c>
      <c r="T5">
        <v>99</v>
      </c>
      <c r="W5" t="s">
        <v>111</v>
      </c>
      <c r="X5">
        <v>116</v>
      </c>
      <c r="AA5" t="s">
        <v>128</v>
      </c>
      <c r="AB5">
        <v>188</v>
      </c>
      <c r="AD5" t="s">
        <v>146</v>
      </c>
      <c r="AE5">
        <v>182</v>
      </c>
      <c r="AG5" t="s">
        <v>166</v>
      </c>
      <c r="AH5">
        <v>168</v>
      </c>
      <c r="AJ5" t="s">
        <v>188</v>
      </c>
      <c r="AK5">
        <v>93</v>
      </c>
      <c r="AM5" t="s">
        <v>205</v>
      </c>
      <c r="AN5" s="3" t="s">
        <v>123</v>
      </c>
      <c r="AP5" t="s">
        <v>222</v>
      </c>
      <c r="AQ5">
        <v>141</v>
      </c>
      <c r="AS5" t="s">
        <v>242</v>
      </c>
      <c r="AT5">
        <v>216</v>
      </c>
      <c r="AV5" t="s">
        <v>261</v>
      </c>
      <c r="AW5">
        <v>184</v>
      </c>
    </row>
    <row r="6" spans="1:49" x14ac:dyDescent="0.35">
      <c r="A6" t="s">
        <v>5</v>
      </c>
      <c r="B6">
        <v>42</v>
      </c>
      <c r="D6" t="s">
        <v>18</v>
      </c>
      <c r="E6" s="7" t="s">
        <v>123</v>
      </c>
      <c r="G6" t="s">
        <v>35</v>
      </c>
      <c r="H6" s="3" t="s">
        <v>123</v>
      </c>
      <c r="J6" t="s">
        <v>48</v>
      </c>
      <c r="K6" s="7" t="s">
        <v>123</v>
      </c>
      <c r="M6" t="s">
        <v>64</v>
      </c>
      <c r="N6" s="7" t="s">
        <v>123</v>
      </c>
      <c r="P6" t="s">
        <v>78</v>
      </c>
      <c r="Q6" s="6">
        <v>155</v>
      </c>
      <c r="S6" t="s">
        <v>94</v>
      </c>
      <c r="T6">
        <v>114</v>
      </c>
      <c r="W6" t="s">
        <v>112</v>
      </c>
      <c r="X6" s="3" t="s">
        <v>123</v>
      </c>
      <c r="AA6" t="s">
        <v>129</v>
      </c>
      <c r="AB6">
        <v>229</v>
      </c>
      <c r="AD6" t="s">
        <v>147</v>
      </c>
      <c r="AE6">
        <v>265</v>
      </c>
      <c r="AG6" t="s">
        <v>167</v>
      </c>
      <c r="AH6" s="3" t="s">
        <v>123</v>
      </c>
      <c r="AJ6" t="s">
        <v>189</v>
      </c>
      <c r="AK6">
        <v>31</v>
      </c>
      <c r="AM6" t="s">
        <v>206</v>
      </c>
      <c r="AN6">
        <v>313</v>
      </c>
      <c r="AP6" t="s">
        <v>223</v>
      </c>
      <c r="AQ6">
        <v>135</v>
      </c>
      <c r="AS6" t="s">
        <v>243</v>
      </c>
      <c r="AT6" s="3" t="s">
        <v>123</v>
      </c>
      <c r="AV6" t="s">
        <v>262</v>
      </c>
      <c r="AW6" s="3" t="s">
        <v>123</v>
      </c>
    </row>
    <row r="7" spans="1:49" x14ac:dyDescent="0.35">
      <c r="A7" t="s">
        <v>6</v>
      </c>
      <c r="B7">
        <v>38</v>
      </c>
      <c r="D7" t="s">
        <v>19</v>
      </c>
      <c r="E7" s="6">
        <v>130</v>
      </c>
      <c r="G7" t="s">
        <v>36</v>
      </c>
      <c r="H7">
        <v>239</v>
      </c>
      <c r="J7" t="s">
        <v>49</v>
      </c>
      <c r="K7" s="7">
        <v>287</v>
      </c>
      <c r="M7" t="s">
        <v>65</v>
      </c>
      <c r="N7" s="6">
        <v>182</v>
      </c>
      <c r="P7" t="s">
        <v>79</v>
      </c>
      <c r="Q7" s="7" t="s">
        <v>123</v>
      </c>
      <c r="S7" t="s">
        <v>95</v>
      </c>
      <c r="T7">
        <v>121</v>
      </c>
      <c r="W7" t="s">
        <v>113</v>
      </c>
      <c r="X7">
        <v>109</v>
      </c>
      <c r="AA7" t="s">
        <v>130</v>
      </c>
      <c r="AB7">
        <v>74</v>
      </c>
      <c r="AD7" t="s">
        <v>148</v>
      </c>
      <c r="AE7" s="3" t="s">
        <v>123</v>
      </c>
      <c r="AG7" t="s">
        <v>168</v>
      </c>
      <c r="AH7" s="3" t="s">
        <v>123</v>
      </c>
      <c r="AJ7" t="s">
        <v>190</v>
      </c>
      <c r="AK7">
        <v>210</v>
      </c>
      <c r="AM7" t="s">
        <v>207</v>
      </c>
      <c r="AN7" s="3" t="s">
        <v>123</v>
      </c>
      <c r="AP7" t="s">
        <v>224</v>
      </c>
      <c r="AQ7" s="3" t="s">
        <v>123</v>
      </c>
      <c r="AS7" t="s">
        <v>244</v>
      </c>
      <c r="AT7">
        <v>220</v>
      </c>
      <c r="AV7" t="s">
        <v>263</v>
      </c>
      <c r="AW7">
        <v>215</v>
      </c>
    </row>
    <row r="8" spans="1:49" x14ac:dyDescent="0.35">
      <c r="A8" t="s">
        <v>7</v>
      </c>
      <c r="B8">
        <v>119</v>
      </c>
      <c r="D8" t="s">
        <v>20</v>
      </c>
      <c r="E8" s="7">
        <v>188</v>
      </c>
      <c r="G8" t="s">
        <v>37</v>
      </c>
      <c r="H8" s="7" t="s">
        <v>123</v>
      </c>
      <c r="J8" t="s">
        <v>50</v>
      </c>
      <c r="K8" s="6">
        <v>155</v>
      </c>
      <c r="M8" t="s">
        <v>66</v>
      </c>
      <c r="N8" s="7" t="s">
        <v>123</v>
      </c>
      <c r="P8" t="s">
        <v>80</v>
      </c>
      <c r="Q8" s="7" t="s">
        <v>123</v>
      </c>
      <c r="S8" t="s">
        <v>96</v>
      </c>
      <c r="T8">
        <v>142</v>
      </c>
      <c r="W8" t="s">
        <v>114</v>
      </c>
      <c r="X8" s="3" t="s">
        <v>484</v>
      </c>
      <c r="Y8" s="3">
        <v>250</v>
      </c>
      <c r="AA8" t="s">
        <v>131</v>
      </c>
      <c r="AB8" s="3" t="s">
        <v>123</v>
      </c>
      <c r="AD8" t="s">
        <v>149</v>
      </c>
      <c r="AE8">
        <v>89</v>
      </c>
      <c r="AG8" t="s">
        <v>169</v>
      </c>
      <c r="AH8">
        <v>279</v>
      </c>
      <c r="AJ8" t="s">
        <v>191</v>
      </c>
      <c r="AK8" s="3" t="s">
        <v>123</v>
      </c>
      <c r="AM8" t="s">
        <v>208</v>
      </c>
      <c r="AN8" s="3" t="s">
        <v>123</v>
      </c>
      <c r="AP8" t="s">
        <v>225</v>
      </c>
      <c r="AQ8" s="3" t="s">
        <v>123</v>
      </c>
      <c r="AS8" t="s">
        <v>245</v>
      </c>
      <c r="AT8" s="3" t="s">
        <v>123</v>
      </c>
      <c r="AV8" t="s">
        <v>264</v>
      </c>
      <c r="AW8">
        <v>162</v>
      </c>
    </row>
    <row r="9" spans="1:49" x14ac:dyDescent="0.35">
      <c r="A9" t="s">
        <v>8</v>
      </c>
      <c r="B9">
        <v>187</v>
      </c>
      <c r="D9" t="s">
        <v>21</v>
      </c>
      <c r="E9" s="6">
        <v>265</v>
      </c>
      <c r="G9" t="s">
        <v>38</v>
      </c>
      <c r="H9" s="6">
        <v>155</v>
      </c>
      <c r="J9" t="s">
        <v>51</v>
      </c>
      <c r="K9" s="6">
        <v>92</v>
      </c>
      <c r="M9" t="s">
        <v>67</v>
      </c>
      <c r="N9" s="7" t="s">
        <v>123</v>
      </c>
      <c r="P9" t="s">
        <v>81</v>
      </c>
      <c r="Q9" s="7" t="s">
        <v>123</v>
      </c>
      <c r="S9" t="s">
        <v>97</v>
      </c>
      <c r="T9">
        <v>102</v>
      </c>
      <c r="W9" t="s">
        <v>115</v>
      </c>
      <c r="X9">
        <v>196</v>
      </c>
      <c r="AA9" t="s">
        <v>132</v>
      </c>
      <c r="AB9">
        <v>97</v>
      </c>
      <c r="AD9" t="s">
        <v>150</v>
      </c>
      <c r="AE9">
        <v>211</v>
      </c>
      <c r="AG9" t="s">
        <v>170</v>
      </c>
      <c r="AH9" s="3" t="s">
        <v>123</v>
      </c>
      <c r="AJ9" t="s">
        <v>192</v>
      </c>
      <c r="AK9">
        <v>103</v>
      </c>
      <c r="AM9" t="s">
        <v>209</v>
      </c>
      <c r="AN9">
        <v>224</v>
      </c>
      <c r="AP9" t="s">
        <v>226</v>
      </c>
      <c r="AQ9" s="3" t="s">
        <v>123</v>
      </c>
      <c r="AS9" t="s">
        <v>246</v>
      </c>
      <c r="AT9">
        <v>334</v>
      </c>
      <c r="AV9" t="s">
        <v>265</v>
      </c>
      <c r="AW9">
        <v>156</v>
      </c>
    </row>
    <row r="10" spans="1:49" x14ac:dyDescent="0.35">
      <c r="A10" t="s">
        <v>9</v>
      </c>
      <c r="B10" s="3" t="s">
        <v>123</v>
      </c>
      <c r="D10" t="s">
        <v>22</v>
      </c>
      <c r="E10" s="6">
        <v>251</v>
      </c>
      <c r="G10" t="s">
        <v>39</v>
      </c>
      <c r="H10">
        <v>117</v>
      </c>
      <c r="J10" t="s">
        <v>52</v>
      </c>
      <c r="K10" s="7" t="s">
        <v>123</v>
      </c>
      <c r="M10" t="s">
        <v>68</v>
      </c>
      <c r="N10" s="6">
        <v>207</v>
      </c>
      <c r="P10" t="s">
        <v>82</v>
      </c>
      <c r="Q10" s="6">
        <v>607</v>
      </c>
      <c r="S10" t="s">
        <v>98</v>
      </c>
      <c r="T10">
        <v>49</v>
      </c>
      <c r="W10" t="s">
        <v>116</v>
      </c>
      <c r="X10">
        <v>79</v>
      </c>
      <c r="AA10" t="s">
        <v>133</v>
      </c>
      <c r="AB10">
        <v>146</v>
      </c>
      <c r="AD10" t="s">
        <v>151</v>
      </c>
      <c r="AE10" s="3" t="s">
        <v>123</v>
      </c>
      <c r="AG10" t="s">
        <v>171</v>
      </c>
      <c r="AH10">
        <v>353</v>
      </c>
      <c r="AJ10" t="s">
        <v>193</v>
      </c>
      <c r="AK10">
        <v>88</v>
      </c>
      <c r="AM10" t="s">
        <v>210</v>
      </c>
      <c r="AN10">
        <v>171</v>
      </c>
      <c r="AP10" t="s">
        <v>227</v>
      </c>
      <c r="AQ10">
        <v>175</v>
      </c>
      <c r="AS10" t="s">
        <v>247</v>
      </c>
      <c r="AT10">
        <v>201</v>
      </c>
      <c r="AV10" t="s">
        <v>266</v>
      </c>
      <c r="AW10">
        <v>178</v>
      </c>
    </row>
    <row r="11" spans="1:49" x14ac:dyDescent="0.35">
      <c r="A11" t="s">
        <v>10</v>
      </c>
      <c r="B11">
        <v>280</v>
      </c>
      <c r="D11" t="s">
        <v>23</v>
      </c>
      <c r="E11" s="7" t="s">
        <v>123</v>
      </c>
      <c r="G11" t="s">
        <v>40</v>
      </c>
      <c r="H11" s="7" t="s">
        <v>123</v>
      </c>
      <c r="J11" t="s">
        <v>53</v>
      </c>
      <c r="K11" s="7" t="s">
        <v>123</v>
      </c>
      <c r="M11" t="s">
        <v>69</v>
      </c>
      <c r="N11" s="6">
        <v>73</v>
      </c>
      <c r="P11" t="s">
        <v>83</v>
      </c>
      <c r="Q11" s="7" t="s">
        <v>123</v>
      </c>
      <c r="S11" t="s">
        <v>99</v>
      </c>
      <c r="T11">
        <v>51</v>
      </c>
      <c r="W11" t="s">
        <v>117</v>
      </c>
      <c r="X11">
        <v>67</v>
      </c>
      <c r="AA11" t="s">
        <v>134</v>
      </c>
      <c r="AB11" s="3" t="s">
        <v>123</v>
      </c>
      <c r="AD11" t="s">
        <v>152</v>
      </c>
      <c r="AE11" s="3" t="s">
        <v>123</v>
      </c>
      <c r="AG11" t="s">
        <v>172</v>
      </c>
      <c r="AH11">
        <v>203</v>
      </c>
      <c r="AJ11" t="s">
        <v>194</v>
      </c>
      <c r="AK11">
        <v>87</v>
      </c>
      <c r="AM11" t="s">
        <v>211</v>
      </c>
      <c r="AN11">
        <v>86</v>
      </c>
      <c r="AP11" t="s">
        <v>228</v>
      </c>
      <c r="AQ11">
        <v>125</v>
      </c>
      <c r="AS11" t="s">
        <v>248</v>
      </c>
      <c r="AT11">
        <v>93</v>
      </c>
      <c r="AV11" t="s">
        <v>267</v>
      </c>
      <c r="AW11">
        <v>125</v>
      </c>
    </row>
    <row r="12" spans="1:49" x14ac:dyDescent="0.35">
      <c r="A12" t="s">
        <v>11</v>
      </c>
      <c r="B12">
        <v>160</v>
      </c>
      <c r="D12" t="s">
        <v>24</v>
      </c>
      <c r="E12" s="6">
        <v>201</v>
      </c>
      <c r="G12" t="s">
        <v>41</v>
      </c>
      <c r="H12" s="7" t="s">
        <v>123</v>
      </c>
      <c r="J12" t="s">
        <v>54</v>
      </c>
      <c r="K12" s="7" t="s">
        <v>123</v>
      </c>
      <c r="M12" t="s">
        <v>70</v>
      </c>
      <c r="N12" s="7" t="s">
        <v>123</v>
      </c>
      <c r="P12" t="s">
        <v>84</v>
      </c>
      <c r="Q12" s="7" t="s">
        <v>123</v>
      </c>
      <c r="S12" t="s">
        <v>100</v>
      </c>
      <c r="T12">
        <v>50</v>
      </c>
      <c r="W12" t="s">
        <v>118</v>
      </c>
      <c r="X12">
        <v>56</v>
      </c>
      <c r="AA12" t="s">
        <v>135</v>
      </c>
      <c r="AB12">
        <v>133</v>
      </c>
      <c r="AD12" t="s">
        <v>153</v>
      </c>
      <c r="AE12">
        <v>170</v>
      </c>
      <c r="AG12" t="s">
        <v>173</v>
      </c>
      <c r="AH12">
        <v>123</v>
      </c>
      <c r="AJ12" t="s">
        <v>195</v>
      </c>
      <c r="AK12">
        <v>65</v>
      </c>
      <c r="AM12" t="s">
        <v>212</v>
      </c>
      <c r="AN12">
        <v>68</v>
      </c>
      <c r="AP12" t="s">
        <v>229</v>
      </c>
      <c r="AQ12" s="3" t="s">
        <v>123</v>
      </c>
      <c r="AS12" t="s">
        <v>249</v>
      </c>
      <c r="AT12">
        <v>288</v>
      </c>
      <c r="AV12" t="s">
        <v>268</v>
      </c>
      <c r="AW12">
        <v>76</v>
      </c>
    </row>
    <row r="13" spans="1:49" x14ac:dyDescent="0.35">
      <c r="D13" t="s">
        <v>25</v>
      </c>
      <c r="E13" s="6">
        <v>158</v>
      </c>
      <c r="G13" t="s">
        <v>42</v>
      </c>
      <c r="H13" s="7" t="s">
        <v>123</v>
      </c>
      <c r="J13" t="s">
        <v>55</v>
      </c>
      <c r="K13" s="7" t="s">
        <v>123</v>
      </c>
      <c r="M13" t="s">
        <v>71</v>
      </c>
      <c r="N13" s="7" t="s">
        <v>123</v>
      </c>
      <c r="P13" t="s">
        <v>85</v>
      </c>
      <c r="Q13" s="7" t="s">
        <v>123</v>
      </c>
      <c r="S13" t="s">
        <v>101</v>
      </c>
      <c r="T13">
        <v>19</v>
      </c>
      <c r="W13" t="s">
        <v>119</v>
      </c>
      <c r="X13">
        <v>151</v>
      </c>
      <c r="AA13" t="s">
        <v>136</v>
      </c>
      <c r="AB13">
        <v>281</v>
      </c>
      <c r="AD13" t="s">
        <v>154</v>
      </c>
      <c r="AE13">
        <v>33</v>
      </c>
      <c r="AG13" t="s">
        <v>174</v>
      </c>
      <c r="AH13">
        <v>183</v>
      </c>
      <c r="AJ13" t="s">
        <v>196</v>
      </c>
      <c r="AK13" s="3" t="s">
        <v>123</v>
      </c>
      <c r="AM13" t="s">
        <v>213</v>
      </c>
      <c r="AN13" s="3" t="s">
        <v>123</v>
      </c>
      <c r="AP13" t="s">
        <v>230</v>
      </c>
      <c r="AQ13">
        <v>85</v>
      </c>
      <c r="AS13" t="s">
        <v>250</v>
      </c>
      <c r="AT13">
        <v>53</v>
      </c>
      <c r="AV13" t="s">
        <v>269</v>
      </c>
      <c r="AW13">
        <v>93</v>
      </c>
    </row>
    <row r="14" spans="1:49" x14ac:dyDescent="0.35">
      <c r="B14" s="10">
        <f>AVERAGE(B2:B12)</f>
        <v>113.55555555555556</v>
      </c>
      <c r="D14" t="s">
        <v>26</v>
      </c>
      <c r="E14" s="6">
        <v>203</v>
      </c>
      <c r="J14" t="s">
        <v>56</v>
      </c>
      <c r="K14" s="7" t="s">
        <v>123</v>
      </c>
      <c r="M14" t="s">
        <v>72</v>
      </c>
      <c r="N14" s="6">
        <v>118</v>
      </c>
      <c r="P14" t="s">
        <v>86</v>
      </c>
      <c r="Q14" s="6">
        <v>28</v>
      </c>
      <c r="S14" t="s">
        <v>102</v>
      </c>
      <c r="T14">
        <v>184</v>
      </c>
      <c r="W14" t="s">
        <v>120</v>
      </c>
      <c r="X14">
        <v>67</v>
      </c>
      <c r="AA14" t="s">
        <v>137</v>
      </c>
      <c r="AB14" s="3" t="s">
        <v>123</v>
      </c>
      <c r="AD14" t="s">
        <v>155</v>
      </c>
      <c r="AE14">
        <v>32</v>
      </c>
      <c r="AG14" t="s">
        <v>175</v>
      </c>
      <c r="AH14">
        <v>102</v>
      </c>
      <c r="AJ14" t="s">
        <v>197</v>
      </c>
      <c r="AK14" s="3" t="s">
        <v>123</v>
      </c>
      <c r="AM14" t="s">
        <v>214</v>
      </c>
      <c r="AN14" s="3" t="s">
        <v>123</v>
      </c>
      <c r="AP14" t="s">
        <v>231</v>
      </c>
      <c r="AQ14" s="3" t="s">
        <v>123</v>
      </c>
      <c r="AS14" t="s">
        <v>251</v>
      </c>
      <c r="AT14">
        <v>130</v>
      </c>
      <c r="AV14" t="s">
        <v>270</v>
      </c>
      <c r="AW14">
        <v>126</v>
      </c>
    </row>
    <row r="15" spans="1:49" x14ac:dyDescent="0.35">
      <c r="B15" s="11">
        <f>STDEV(B2:B12)</f>
        <v>81.612056571181796</v>
      </c>
      <c r="D15" t="s">
        <v>27</v>
      </c>
      <c r="E15" s="6">
        <v>129</v>
      </c>
      <c r="H15" s="10">
        <f>AVERAGE(H2:H13)</f>
        <v>182.5</v>
      </c>
      <c r="J15" t="s">
        <v>57</v>
      </c>
      <c r="K15" s="7" t="s">
        <v>123</v>
      </c>
      <c r="P15" t="s">
        <v>87</v>
      </c>
      <c r="Q15" s="7" t="s">
        <v>123</v>
      </c>
      <c r="S15" t="s">
        <v>103</v>
      </c>
      <c r="T15">
        <v>164</v>
      </c>
      <c r="W15" t="s">
        <v>121</v>
      </c>
      <c r="X15">
        <v>46</v>
      </c>
      <c r="AA15" t="s">
        <v>138</v>
      </c>
      <c r="AB15" s="3" t="s">
        <v>123</v>
      </c>
      <c r="AD15" t="s">
        <v>156</v>
      </c>
      <c r="AE15">
        <v>28</v>
      </c>
      <c r="AG15" t="s">
        <v>176</v>
      </c>
      <c r="AH15">
        <v>227</v>
      </c>
      <c r="AJ15" t="s">
        <v>198</v>
      </c>
      <c r="AK15">
        <v>194</v>
      </c>
      <c r="AM15" t="s">
        <v>215</v>
      </c>
      <c r="AN15">
        <v>159</v>
      </c>
      <c r="AP15" t="s">
        <v>232</v>
      </c>
      <c r="AQ15" s="3" t="s">
        <v>123</v>
      </c>
      <c r="AS15" t="s">
        <v>252</v>
      </c>
      <c r="AT15" s="3" t="s">
        <v>123</v>
      </c>
      <c r="AV15" t="s">
        <v>271</v>
      </c>
      <c r="AW15">
        <v>163</v>
      </c>
    </row>
    <row r="16" spans="1:49" x14ac:dyDescent="0.35">
      <c r="D16" t="s">
        <v>28</v>
      </c>
      <c r="E16" s="6">
        <v>11</v>
      </c>
      <c r="H16" s="11">
        <f>STDEV(H2:H13)</f>
        <v>89.527090871981315</v>
      </c>
      <c r="J16" t="s">
        <v>58</v>
      </c>
      <c r="K16" s="6">
        <v>470</v>
      </c>
      <c r="M16" s="5" t="s">
        <v>676</v>
      </c>
      <c r="P16" t="s">
        <v>88</v>
      </c>
      <c r="Q16" s="7" t="s">
        <v>123</v>
      </c>
      <c r="S16" t="s">
        <v>104</v>
      </c>
      <c r="T16">
        <v>178</v>
      </c>
      <c r="W16" t="s">
        <v>122</v>
      </c>
      <c r="X16">
        <v>36</v>
      </c>
      <c r="AA16" t="s">
        <v>139</v>
      </c>
      <c r="AB16">
        <v>186</v>
      </c>
      <c r="AD16" t="s">
        <v>157</v>
      </c>
      <c r="AE16">
        <v>42</v>
      </c>
      <c r="AG16" t="s">
        <v>177</v>
      </c>
      <c r="AH16">
        <v>202</v>
      </c>
      <c r="AJ16" t="s">
        <v>199</v>
      </c>
      <c r="AK16">
        <v>67</v>
      </c>
      <c r="AM16" t="s">
        <v>216</v>
      </c>
      <c r="AN16">
        <v>189</v>
      </c>
      <c r="AP16" t="s">
        <v>233</v>
      </c>
      <c r="AQ16" s="3" t="s">
        <v>123</v>
      </c>
      <c r="AS16" t="s">
        <v>253</v>
      </c>
      <c r="AT16" s="3" t="s">
        <v>123</v>
      </c>
      <c r="AV16" t="s">
        <v>272</v>
      </c>
      <c r="AW16">
        <v>86</v>
      </c>
    </row>
    <row r="17" spans="1:49" x14ac:dyDescent="0.35">
      <c r="D17" t="s">
        <v>29</v>
      </c>
      <c r="E17" s="6">
        <v>4</v>
      </c>
      <c r="N17" s="10">
        <f>AVERAGE(N2:N14)</f>
        <v>223.71428571428572</v>
      </c>
      <c r="P17" s="5" t="s">
        <v>676</v>
      </c>
      <c r="S17" t="s">
        <v>105</v>
      </c>
      <c r="T17">
        <v>157</v>
      </c>
      <c r="AA17" t="s">
        <v>140</v>
      </c>
      <c r="AB17">
        <v>172</v>
      </c>
      <c r="AD17" t="s">
        <v>158</v>
      </c>
      <c r="AE17">
        <v>28</v>
      </c>
      <c r="AG17" t="s">
        <v>178</v>
      </c>
      <c r="AH17" s="3" t="s">
        <v>123</v>
      </c>
      <c r="AJ17" t="s">
        <v>200</v>
      </c>
      <c r="AK17">
        <v>56</v>
      </c>
      <c r="AM17" t="s">
        <v>217</v>
      </c>
      <c r="AN17">
        <v>87</v>
      </c>
      <c r="AP17" t="s">
        <v>234</v>
      </c>
      <c r="AQ17">
        <v>135</v>
      </c>
      <c r="AS17" t="s">
        <v>254</v>
      </c>
      <c r="AT17" s="3" t="s">
        <v>123</v>
      </c>
      <c r="AV17" t="s">
        <v>273</v>
      </c>
      <c r="AW17">
        <v>103</v>
      </c>
    </row>
    <row r="18" spans="1:49" x14ac:dyDescent="0.35">
      <c r="J18" s="5" t="s">
        <v>676</v>
      </c>
      <c r="N18" s="11">
        <f>STDEV(N2:N14)</f>
        <v>116.58146548760698</v>
      </c>
      <c r="Q18" s="10">
        <f>AVERAGE(Q2:Q16)</f>
        <v>160</v>
      </c>
      <c r="S18" t="s">
        <v>106</v>
      </c>
      <c r="T18">
        <v>54</v>
      </c>
      <c r="X18" s="10">
        <f>AVERAGE(X2,Y3,X4:X5,X7,Y8,X9:X16)</f>
        <v>123.28571428571429</v>
      </c>
      <c r="AA18" t="s">
        <v>141</v>
      </c>
      <c r="AB18">
        <v>95</v>
      </c>
      <c r="AD18" t="s">
        <v>159</v>
      </c>
      <c r="AE18">
        <v>31</v>
      </c>
      <c r="AG18" t="s">
        <v>179</v>
      </c>
      <c r="AH18" s="3" t="s">
        <v>123</v>
      </c>
      <c r="AP18" t="s">
        <v>235</v>
      </c>
      <c r="AQ18">
        <v>119</v>
      </c>
      <c r="AS18" t="s">
        <v>255</v>
      </c>
      <c r="AT18">
        <v>98</v>
      </c>
      <c r="AV18" t="s">
        <v>274</v>
      </c>
      <c r="AW18" s="3" t="s">
        <v>123</v>
      </c>
    </row>
    <row r="19" spans="1:49" x14ac:dyDescent="0.35">
      <c r="A19" s="10" t="s">
        <v>699</v>
      </c>
      <c r="E19" s="10">
        <f>AVERAGE(E2:E17)</f>
        <v>154</v>
      </c>
      <c r="K19" s="10">
        <f>AVERAGE(K2:K16)</f>
        <v>251</v>
      </c>
      <c r="Q19" s="11">
        <f>STDEV(Q2:Q16)</f>
        <v>257.5441709687874</v>
      </c>
      <c r="X19" s="11">
        <f>STDEV(X2,Y3,X4:X7,Y8,X9:X16)</f>
        <v>73.404494278073869</v>
      </c>
      <c r="AD19" t="s">
        <v>160</v>
      </c>
      <c r="AE19" s="3" t="s">
        <v>123</v>
      </c>
      <c r="AG19" t="s">
        <v>180</v>
      </c>
      <c r="AH19" s="3" t="s">
        <v>123</v>
      </c>
      <c r="AK19" s="10">
        <f>AVERAGE(AK2:AK17)</f>
        <v>114.16666666666667</v>
      </c>
      <c r="AN19" s="10">
        <f>AVERAGE(AN2:AN17)</f>
        <v>163.9</v>
      </c>
      <c r="AP19" t="s">
        <v>236</v>
      </c>
      <c r="AQ19">
        <v>97</v>
      </c>
      <c r="AS19" t="s">
        <v>256</v>
      </c>
      <c r="AT19">
        <v>44</v>
      </c>
    </row>
    <row r="20" spans="1:49" x14ac:dyDescent="0.35">
      <c r="A20" s="11" t="s">
        <v>700</v>
      </c>
      <c r="E20" s="11">
        <f>STDEV(E2:E17)</f>
        <v>89.232530191878141</v>
      </c>
      <c r="K20" s="11">
        <f>STDEV(K2:K16)</f>
        <v>167.08680378773184</v>
      </c>
      <c r="T20" s="10">
        <f>AVERAGE(U4,T5:T18)</f>
        <v>115.6</v>
      </c>
      <c r="AB20" s="10">
        <f>AVERAGE(AB2:AB18)</f>
        <v>168.75</v>
      </c>
      <c r="AD20" t="s">
        <v>161</v>
      </c>
      <c r="AE20">
        <v>95</v>
      </c>
      <c r="AG20" t="s">
        <v>181</v>
      </c>
      <c r="AH20">
        <v>73</v>
      </c>
      <c r="AK20" s="11">
        <f>STDEV(AK2:AK17)</f>
        <v>65.553355552880916</v>
      </c>
      <c r="AN20" s="11">
        <f>STDEV(AN2:AN17)</f>
        <v>72.952724417940701</v>
      </c>
      <c r="AP20" t="s">
        <v>237</v>
      </c>
      <c r="AQ20">
        <v>24</v>
      </c>
      <c r="AW20" s="10">
        <f>AVERAGE(AW2:AW18)</f>
        <v>138.91666666666666</v>
      </c>
    </row>
    <row r="21" spans="1:49" x14ac:dyDescent="0.35">
      <c r="T21" s="11">
        <f>STDEV(U4,T5:T18)</f>
        <v>64.320403339176025</v>
      </c>
      <c r="AB21" s="11">
        <f>STDEV(AB2:AB18)</f>
        <v>62.862223082779145</v>
      </c>
      <c r="AG21" t="s">
        <v>182</v>
      </c>
      <c r="AH21">
        <v>71</v>
      </c>
      <c r="AT21" s="10">
        <f>AVERAGE(AT2:AT19)</f>
        <v>190.66666666666666</v>
      </c>
      <c r="AW21" s="11">
        <f>STDEV(AW2:AW18)</f>
        <v>43.974079830846897</v>
      </c>
    </row>
    <row r="22" spans="1:49" x14ac:dyDescent="0.35">
      <c r="AE22" s="10">
        <f>AVERAGE(AE2:AE20)</f>
        <v>117.4</v>
      </c>
      <c r="AG22" t="s">
        <v>183</v>
      </c>
      <c r="AH22">
        <v>109</v>
      </c>
      <c r="AQ22" s="10">
        <f>AVERAGE(AQ2:AQ20)</f>
        <v>130</v>
      </c>
      <c r="AT22" s="11">
        <f>STDEV(AT2:AT19)</f>
        <v>104.64253726884019</v>
      </c>
    </row>
    <row r="23" spans="1:49" x14ac:dyDescent="0.35">
      <c r="AE23" s="11">
        <f>STDEV(AE2:AE20)</f>
        <v>89.404218500662964</v>
      </c>
      <c r="AQ23" s="11">
        <f>STDEV(AQ2:AQ20)</f>
        <v>52.771204268995035</v>
      </c>
    </row>
    <row r="24" spans="1:49" x14ac:dyDescent="0.35">
      <c r="AH24" s="10">
        <f>AVERAGE(AH2:AH22)</f>
        <v>178.92857142857142</v>
      </c>
    </row>
    <row r="25" spans="1:49" x14ac:dyDescent="0.35">
      <c r="AH25" s="11">
        <f>STDEV(AH2:AH22)</f>
        <v>82.164435770560161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9DBE5-6E83-48B9-824C-CA3519E40540}">
  <dimension ref="A1:AU33"/>
  <sheetViews>
    <sheetView zoomScale="70" zoomScaleNormal="70" workbookViewId="0"/>
  </sheetViews>
  <sheetFormatPr defaultRowHeight="14.5" x14ac:dyDescent="0.35"/>
  <cols>
    <col min="1" max="1" width="29.90625" bestFit="1" customWidth="1"/>
    <col min="2" max="2" width="18.90625" bestFit="1" customWidth="1"/>
    <col min="4" max="4" width="22.26953125" bestFit="1" customWidth="1"/>
    <col min="5" max="5" width="18.90625" bestFit="1" customWidth="1"/>
    <col min="7" max="7" width="22.26953125" bestFit="1" customWidth="1"/>
    <col min="8" max="8" width="18.90625" bestFit="1" customWidth="1"/>
    <col min="10" max="10" width="20" bestFit="1" customWidth="1"/>
    <col min="11" max="11" width="18.90625" bestFit="1" customWidth="1"/>
    <col min="13" max="13" width="22.26953125" bestFit="1" customWidth="1"/>
    <col min="14" max="14" width="18.90625" bestFit="1" customWidth="1"/>
    <col min="16" max="16" width="20.1796875" bestFit="1" customWidth="1"/>
    <col min="17" max="17" width="18.90625" bestFit="1" customWidth="1"/>
    <col min="19" max="19" width="21.6328125" bestFit="1" customWidth="1"/>
    <col min="20" max="20" width="18.90625" bestFit="1" customWidth="1"/>
    <col min="22" max="22" width="27.54296875" bestFit="1" customWidth="1"/>
    <col min="23" max="23" width="18.90625" bestFit="1" customWidth="1"/>
    <col min="25" max="25" width="27.08984375" bestFit="1" customWidth="1"/>
    <col min="26" max="26" width="18.90625" bestFit="1" customWidth="1"/>
    <col min="28" max="28" width="25.453125" bestFit="1" customWidth="1"/>
    <col min="29" max="29" width="19.36328125" bestFit="1" customWidth="1"/>
    <col min="30" max="30" width="19.36328125" customWidth="1"/>
    <col min="31" max="31" width="23.08984375" bestFit="1" customWidth="1"/>
    <col min="32" max="32" width="18.90625" bestFit="1" customWidth="1"/>
    <col min="34" max="34" width="23.6328125" bestFit="1" customWidth="1"/>
    <col min="35" max="35" width="18.90625" bestFit="1" customWidth="1"/>
    <col min="37" max="37" width="25.453125" bestFit="1" customWidth="1"/>
    <col min="38" max="38" width="18.90625" bestFit="1" customWidth="1"/>
    <col min="40" max="40" width="27.54296875" bestFit="1" customWidth="1"/>
    <col min="41" max="41" width="18.90625" bestFit="1" customWidth="1"/>
    <col min="43" max="43" width="21.6328125" bestFit="1" customWidth="1"/>
    <col min="44" max="44" width="19.36328125" bestFit="1" customWidth="1"/>
    <col min="46" max="46" width="20.1796875" bestFit="1" customWidth="1"/>
    <col min="47" max="47" width="19.36328125" bestFit="1" customWidth="1"/>
  </cols>
  <sheetData>
    <row r="1" spans="1:47" x14ac:dyDescent="0.35">
      <c r="A1" s="2" t="s">
        <v>0</v>
      </c>
      <c r="B1" s="9" t="s">
        <v>764</v>
      </c>
      <c r="D1" s="2" t="s">
        <v>13</v>
      </c>
      <c r="E1" s="9" t="s">
        <v>765</v>
      </c>
      <c r="G1" s="2" t="s">
        <v>30</v>
      </c>
      <c r="H1" s="9" t="s">
        <v>766</v>
      </c>
      <c r="J1" s="2" t="s">
        <v>73</v>
      </c>
      <c r="K1" s="9" t="s">
        <v>767</v>
      </c>
      <c r="M1" s="2" t="s">
        <v>43</v>
      </c>
      <c r="N1" s="9" t="s">
        <v>768</v>
      </c>
      <c r="P1" s="2" t="s">
        <v>59</v>
      </c>
      <c r="Q1" s="9" t="s">
        <v>767</v>
      </c>
      <c r="S1" s="2" t="s">
        <v>89</v>
      </c>
      <c r="T1" s="9" t="s">
        <v>769</v>
      </c>
      <c r="V1" s="2" t="s">
        <v>580</v>
      </c>
      <c r="W1" s="9" t="s">
        <v>767</v>
      </c>
      <c r="Y1" s="4" t="s">
        <v>124</v>
      </c>
      <c r="Z1" s="9" t="s">
        <v>769</v>
      </c>
      <c r="AB1" s="2" t="s">
        <v>591</v>
      </c>
      <c r="AC1" s="9" t="s">
        <v>770</v>
      </c>
      <c r="AD1" s="1"/>
      <c r="AE1" s="2" t="s">
        <v>592</v>
      </c>
      <c r="AF1" s="9" t="s">
        <v>771</v>
      </c>
      <c r="AH1" s="2" t="s">
        <v>184</v>
      </c>
      <c r="AI1" s="9" t="s">
        <v>765</v>
      </c>
      <c r="AK1" s="2" t="s">
        <v>201</v>
      </c>
      <c r="AL1" s="9" t="s">
        <v>765</v>
      </c>
      <c r="AN1" s="2" t="s">
        <v>218</v>
      </c>
      <c r="AO1" s="9" t="s">
        <v>770</v>
      </c>
      <c r="AQ1" s="2" t="s">
        <v>238</v>
      </c>
      <c r="AR1" s="9" t="s">
        <v>772</v>
      </c>
      <c r="AT1" s="2" t="s">
        <v>593</v>
      </c>
      <c r="AU1" s="9" t="s">
        <v>773</v>
      </c>
    </row>
    <row r="2" spans="1:47" x14ac:dyDescent="0.35">
      <c r="A2" t="s">
        <v>543</v>
      </c>
      <c r="B2" s="3">
        <v>11</v>
      </c>
      <c r="D2" t="s">
        <v>550</v>
      </c>
      <c r="E2" s="3">
        <v>16</v>
      </c>
      <c r="G2" t="s">
        <v>551</v>
      </c>
      <c r="H2" s="3">
        <v>12</v>
      </c>
      <c r="J2" t="s">
        <v>552</v>
      </c>
      <c r="K2" s="3">
        <v>15</v>
      </c>
      <c r="M2" t="s">
        <v>543</v>
      </c>
      <c r="N2" s="3">
        <v>13</v>
      </c>
      <c r="P2" t="s">
        <v>552</v>
      </c>
      <c r="Q2" s="3">
        <v>15</v>
      </c>
      <c r="S2" t="s">
        <v>552</v>
      </c>
      <c r="T2" s="3">
        <v>17</v>
      </c>
      <c r="V2" t="s">
        <v>566</v>
      </c>
      <c r="W2" s="3">
        <v>15</v>
      </c>
      <c r="Y2" t="s">
        <v>561</v>
      </c>
      <c r="Z2">
        <v>10</v>
      </c>
      <c r="AB2" t="s">
        <v>577</v>
      </c>
      <c r="AC2" s="3">
        <v>19</v>
      </c>
      <c r="AE2" t="s">
        <v>577</v>
      </c>
      <c r="AF2" s="3">
        <v>21</v>
      </c>
      <c r="AH2" t="s">
        <v>577</v>
      </c>
      <c r="AI2" s="3">
        <v>16</v>
      </c>
      <c r="AK2" t="s">
        <v>577</v>
      </c>
      <c r="AL2" s="3">
        <v>16</v>
      </c>
      <c r="AN2" t="s">
        <v>577</v>
      </c>
      <c r="AO2" s="3">
        <v>19</v>
      </c>
      <c r="AQ2" t="s">
        <v>577</v>
      </c>
      <c r="AR2" s="3">
        <v>18</v>
      </c>
      <c r="AT2" t="s">
        <v>577</v>
      </c>
      <c r="AU2" s="3">
        <v>17</v>
      </c>
    </row>
    <row r="3" spans="1:47" x14ac:dyDescent="0.35">
      <c r="A3" t="s">
        <v>544</v>
      </c>
      <c r="B3" s="3">
        <v>11</v>
      </c>
      <c r="D3" t="s">
        <v>551</v>
      </c>
      <c r="E3" s="3">
        <v>16</v>
      </c>
      <c r="G3" t="s">
        <v>598</v>
      </c>
      <c r="H3" s="3">
        <v>1</v>
      </c>
      <c r="J3" t="s">
        <v>556</v>
      </c>
      <c r="K3" s="3">
        <v>1</v>
      </c>
      <c r="M3" t="s">
        <v>572</v>
      </c>
      <c r="N3" s="3">
        <v>4</v>
      </c>
      <c r="P3" t="s">
        <v>576</v>
      </c>
      <c r="Q3" s="3">
        <v>15</v>
      </c>
      <c r="S3" t="s">
        <v>544</v>
      </c>
      <c r="T3" s="3">
        <v>17</v>
      </c>
      <c r="V3" t="s">
        <v>569</v>
      </c>
      <c r="W3" s="3">
        <v>15</v>
      </c>
      <c r="Y3" t="s">
        <v>583</v>
      </c>
      <c r="Z3">
        <v>16</v>
      </c>
      <c r="AB3" t="s">
        <v>569</v>
      </c>
      <c r="AC3" s="3">
        <v>19</v>
      </c>
      <c r="AE3" t="s">
        <v>569</v>
      </c>
      <c r="AF3" s="3">
        <v>21</v>
      </c>
      <c r="AH3" t="s">
        <v>569</v>
      </c>
      <c r="AI3" s="3">
        <v>16</v>
      </c>
      <c r="AK3" t="s">
        <v>569</v>
      </c>
      <c r="AL3" s="3">
        <v>16</v>
      </c>
      <c r="AN3" t="s">
        <v>569</v>
      </c>
      <c r="AO3" s="3">
        <v>19</v>
      </c>
      <c r="AQ3" t="s">
        <v>569</v>
      </c>
      <c r="AR3" s="3">
        <v>18</v>
      </c>
      <c r="AT3" t="s">
        <v>569</v>
      </c>
      <c r="AU3" s="3">
        <v>17</v>
      </c>
    </row>
    <row r="4" spans="1:47" x14ac:dyDescent="0.35">
      <c r="A4" t="s">
        <v>553</v>
      </c>
      <c r="B4">
        <v>2</v>
      </c>
      <c r="D4" t="s">
        <v>552</v>
      </c>
      <c r="E4" s="3">
        <v>16</v>
      </c>
      <c r="G4" t="s">
        <v>557</v>
      </c>
      <c r="H4" s="3">
        <v>2</v>
      </c>
      <c r="J4" t="s">
        <v>551</v>
      </c>
      <c r="K4" s="3">
        <v>15</v>
      </c>
      <c r="M4" t="s">
        <v>573</v>
      </c>
      <c r="N4" s="3">
        <v>4</v>
      </c>
      <c r="P4" t="s">
        <v>577</v>
      </c>
      <c r="Q4" s="3">
        <v>15</v>
      </c>
      <c r="S4" t="s">
        <v>550</v>
      </c>
      <c r="T4" s="3">
        <v>17</v>
      </c>
      <c r="V4" t="s">
        <v>743</v>
      </c>
      <c r="W4" s="3">
        <v>15</v>
      </c>
      <c r="Y4" t="s">
        <v>573</v>
      </c>
      <c r="Z4">
        <v>13</v>
      </c>
      <c r="AB4" t="s">
        <v>742</v>
      </c>
      <c r="AC4" s="3">
        <v>19</v>
      </c>
      <c r="AE4" t="s">
        <v>742</v>
      </c>
      <c r="AF4" s="3">
        <v>21</v>
      </c>
      <c r="AH4" t="s">
        <v>742</v>
      </c>
      <c r="AI4" s="3">
        <v>16</v>
      </c>
      <c r="AK4" t="s">
        <v>742</v>
      </c>
      <c r="AL4" s="3">
        <v>16</v>
      </c>
      <c r="AN4" t="s">
        <v>742</v>
      </c>
      <c r="AO4" s="3">
        <v>19</v>
      </c>
      <c r="AQ4" t="s">
        <v>742</v>
      </c>
      <c r="AR4" s="3">
        <v>18</v>
      </c>
      <c r="AT4" t="s">
        <v>742</v>
      </c>
      <c r="AU4" s="3">
        <v>17</v>
      </c>
    </row>
    <row r="5" spans="1:47" x14ac:dyDescent="0.35">
      <c r="A5" t="s">
        <v>564</v>
      </c>
      <c r="B5">
        <v>1</v>
      </c>
      <c r="D5" t="s">
        <v>594</v>
      </c>
      <c r="E5" s="3">
        <v>1</v>
      </c>
      <c r="G5" t="s">
        <v>552</v>
      </c>
      <c r="H5" s="3">
        <v>12</v>
      </c>
      <c r="J5" t="s">
        <v>547</v>
      </c>
      <c r="K5" s="3">
        <v>1</v>
      </c>
      <c r="M5" t="s">
        <v>544</v>
      </c>
      <c r="N5" s="3">
        <v>13</v>
      </c>
      <c r="P5" t="s">
        <v>551</v>
      </c>
      <c r="Q5" s="3">
        <v>15</v>
      </c>
      <c r="S5" t="s">
        <v>575</v>
      </c>
      <c r="T5" s="3">
        <v>17</v>
      </c>
      <c r="V5" t="s">
        <v>575</v>
      </c>
      <c r="W5" s="3">
        <v>15</v>
      </c>
      <c r="Y5" t="s">
        <v>543</v>
      </c>
      <c r="Z5" s="3">
        <v>17</v>
      </c>
      <c r="AB5" t="s">
        <v>543</v>
      </c>
      <c r="AC5" s="3">
        <v>19</v>
      </c>
      <c r="AE5" t="s">
        <v>543</v>
      </c>
      <c r="AF5" s="3">
        <v>21</v>
      </c>
      <c r="AH5" t="s">
        <v>574</v>
      </c>
      <c r="AI5" s="3">
        <v>1</v>
      </c>
      <c r="AK5" t="s">
        <v>557</v>
      </c>
      <c r="AL5">
        <v>7</v>
      </c>
      <c r="AN5" t="s">
        <v>543</v>
      </c>
      <c r="AO5" s="3">
        <v>19</v>
      </c>
      <c r="AQ5" t="s">
        <v>543</v>
      </c>
      <c r="AR5" s="3">
        <v>18</v>
      </c>
      <c r="AT5" t="s">
        <v>543</v>
      </c>
      <c r="AU5" s="3">
        <v>17</v>
      </c>
    </row>
    <row r="6" spans="1:47" x14ac:dyDescent="0.35">
      <c r="A6" t="s">
        <v>546</v>
      </c>
      <c r="B6">
        <v>2</v>
      </c>
      <c r="D6" t="s">
        <v>553</v>
      </c>
      <c r="E6" s="3">
        <v>2</v>
      </c>
      <c r="G6" t="s">
        <v>555</v>
      </c>
      <c r="H6" s="3">
        <v>1</v>
      </c>
      <c r="J6" t="s">
        <v>557</v>
      </c>
      <c r="K6" s="3">
        <v>4</v>
      </c>
      <c r="M6" t="s">
        <v>550</v>
      </c>
      <c r="N6" s="3">
        <v>13</v>
      </c>
      <c r="P6" t="s">
        <v>546</v>
      </c>
      <c r="Q6" s="3">
        <v>4</v>
      </c>
      <c r="S6" t="s">
        <v>574</v>
      </c>
      <c r="T6" s="3">
        <v>2</v>
      </c>
      <c r="V6" t="s">
        <v>551</v>
      </c>
      <c r="W6" s="3">
        <v>15</v>
      </c>
      <c r="Y6" t="s">
        <v>584</v>
      </c>
      <c r="Z6" s="3">
        <v>17</v>
      </c>
      <c r="AB6" t="s">
        <v>544</v>
      </c>
      <c r="AC6" s="3">
        <v>19</v>
      </c>
      <c r="AE6" t="s">
        <v>544</v>
      </c>
      <c r="AF6" s="3">
        <v>21</v>
      </c>
      <c r="AH6" t="s">
        <v>551</v>
      </c>
      <c r="AI6" s="3">
        <v>16</v>
      </c>
      <c r="AK6" t="s">
        <v>544</v>
      </c>
      <c r="AL6" s="3">
        <v>16</v>
      </c>
      <c r="AN6" t="s">
        <v>544</v>
      </c>
      <c r="AO6" s="3">
        <v>19</v>
      </c>
      <c r="AQ6" t="s">
        <v>544</v>
      </c>
      <c r="AR6" s="3">
        <v>18</v>
      </c>
      <c r="AT6" t="s">
        <v>544</v>
      </c>
      <c r="AU6" s="3">
        <v>17</v>
      </c>
    </row>
    <row r="7" spans="1:47" x14ac:dyDescent="0.35">
      <c r="A7" t="s">
        <v>559</v>
      </c>
      <c r="B7" s="3">
        <v>11</v>
      </c>
      <c r="D7" t="s">
        <v>561</v>
      </c>
      <c r="E7" s="3">
        <v>1</v>
      </c>
      <c r="G7" t="s">
        <v>553</v>
      </c>
      <c r="H7" s="3">
        <v>3</v>
      </c>
      <c r="J7" t="s">
        <v>549</v>
      </c>
      <c r="K7" s="3">
        <v>5</v>
      </c>
      <c r="M7" t="s">
        <v>561</v>
      </c>
      <c r="N7" s="3">
        <v>13</v>
      </c>
      <c r="P7" t="s">
        <v>557</v>
      </c>
      <c r="Q7" s="3">
        <v>2</v>
      </c>
      <c r="S7" t="s">
        <v>557</v>
      </c>
      <c r="T7" s="3">
        <v>8</v>
      </c>
      <c r="V7" t="s">
        <v>547</v>
      </c>
      <c r="W7" s="3">
        <v>15</v>
      </c>
      <c r="Y7" t="s">
        <v>544</v>
      </c>
      <c r="Z7" s="3">
        <v>17</v>
      </c>
      <c r="AB7" t="s">
        <v>550</v>
      </c>
      <c r="AC7" s="3">
        <v>19</v>
      </c>
      <c r="AE7" t="s">
        <v>550</v>
      </c>
      <c r="AF7" s="3">
        <v>21</v>
      </c>
      <c r="AH7" t="s">
        <v>543</v>
      </c>
      <c r="AI7" s="3">
        <v>16</v>
      </c>
      <c r="AK7" t="s">
        <v>550</v>
      </c>
      <c r="AL7" s="3">
        <v>16</v>
      </c>
      <c r="AN7" t="s">
        <v>550</v>
      </c>
      <c r="AO7" s="3">
        <v>19</v>
      </c>
      <c r="AQ7" t="s">
        <v>550</v>
      </c>
      <c r="AR7" s="3">
        <v>18</v>
      </c>
      <c r="AT7" t="s">
        <v>550</v>
      </c>
      <c r="AU7" s="3">
        <v>17</v>
      </c>
    </row>
    <row r="8" spans="1:47" x14ac:dyDescent="0.35">
      <c r="A8" t="s">
        <v>547</v>
      </c>
      <c r="B8" s="3">
        <v>11</v>
      </c>
      <c r="D8" t="s">
        <v>554</v>
      </c>
      <c r="E8" s="3">
        <v>16</v>
      </c>
      <c r="G8" t="s">
        <v>547</v>
      </c>
      <c r="H8" s="3">
        <v>12</v>
      </c>
      <c r="J8" t="s">
        <v>566</v>
      </c>
      <c r="K8" s="3">
        <v>15</v>
      </c>
      <c r="M8" t="s">
        <v>574</v>
      </c>
      <c r="N8" s="3">
        <v>2</v>
      </c>
      <c r="P8" t="s">
        <v>578</v>
      </c>
      <c r="Q8" s="3">
        <v>3</v>
      </c>
      <c r="S8" t="s">
        <v>576</v>
      </c>
      <c r="T8" s="3">
        <v>17</v>
      </c>
      <c r="V8" t="s">
        <v>553</v>
      </c>
      <c r="W8" s="3">
        <v>13</v>
      </c>
      <c r="Y8" t="s">
        <v>550</v>
      </c>
      <c r="Z8" s="3">
        <v>17</v>
      </c>
      <c r="AB8" t="s">
        <v>575</v>
      </c>
      <c r="AC8" s="3">
        <v>19</v>
      </c>
      <c r="AE8" t="s">
        <v>575</v>
      </c>
      <c r="AF8" s="3">
        <v>21</v>
      </c>
      <c r="AH8" t="s">
        <v>575</v>
      </c>
      <c r="AI8" s="3">
        <v>16</v>
      </c>
      <c r="AK8" t="s">
        <v>546</v>
      </c>
      <c r="AL8" s="3">
        <v>14</v>
      </c>
      <c r="AN8" t="s">
        <v>575</v>
      </c>
      <c r="AO8" s="3">
        <v>19</v>
      </c>
      <c r="AQ8" t="s">
        <v>575</v>
      </c>
      <c r="AR8" s="3">
        <v>18</v>
      </c>
      <c r="AT8" t="s">
        <v>575</v>
      </c>
      <c r="AU8" s="3">
        <v>17</v>
      </c>
    </row>
    <row r="9" spans="1:47" x14ac:dyDescent="0.35">
      <c r="A9" t="s">
        <v>548</v>
      </c>
      <c r="B9" s="3">
        <v>11</v>
      </c>
      <c r="D9" t="s">
        <v>556</v>
      </c>
      <c r="E9" s="3">
        <v>2</v>
      </c>
      <c r="G9" t="s">
        <v>562</v>
      </c>
      <c r="H9" s="3">
        <v>1</v>
      </c>
      <c r="J9" t="s">
        <v>563</v>
      </c>
      <c r="K9" s="3">
        <v>15</v>
      </c>
      <c r="M9" t="s">
        <v>566</v>
      </c>
      <c r="N9" s="3">
        <v>13</v>
      </c>
      <c r="P9" t="s">
        <v>563</v>
      </c>
      <c r="Q9" s="3">
        <v>9</v>
      </c>
      <c r="S9" t="s">
        <v>566</v>
      </c>
      <c r="T9" s="3">
        <v>17</v>
      </c>
      <c r="V9" t="s">
        <v>564</v>
      </c>
      <c r="W9" s="3">
        <v>15</v>
      </c>
      <c r="Y9" t="s">
        <v>546</v>
      </c>
      <c r="Z9" s="3">
        <v>17</v>
      </c>
      <c r="AB9" t="s">
        <v>589</v>
      </c>
      <c r="AC9">
        <v>2</v>
      </c>
      <c r="AE9" t="s">
        <v>564</v>
      </c>
      <c r="AF9">
        <v>18</v>
      </c>
      <c r="AH9" t="s">
        <v>557</v>
      </c>
      <c r="AI9">
        <v>11</v>
      </c>
      <c r="AK9" t="s">
        <v>590</v>
      </c>
      <c r="AL9">
        <v>2</v>
      </c>
      <c r="AN9" t="s">
        <v>553</v>
      </c>
      <c r="AO9">
        <v>10</v>
      </c>
      <c r="AQ9" t="s">
        <v>549</v>
      </c>
      <c r="AR9">
        <v>9</v>
      </c>
      <c r="AT9" t="s">
        <v>553</v>
      </c>
      <c r="AU9">
        <v>14</v>
      </c>
    </row>
    <row r="10" spans="1:47" x14ac:dyDescent="0.35">
      <c r="A10" t="s">
        <v>742</v>
      </c>
      <c r="B10" s="3">
        <v>11</v>
      </c>
      <c r="D10" t="s">
        <v>664</v>
      </c>
      <c r="E10" s="3">
        <v>1</v>
      </c>
      <c r="G10" t="s">
        <v>563</v>
      </c>
      <c r="H10" s="3">
        <v>3</v>
      </c>
      <c r="J10" t="s">
        <v>686</v>
      </c>
      <c r="K10" s="3">
        <v>1</v>
      </c>
      <c r="M10" t="s">
        <v>554</v>
      </c>
      <c r="N10" s="3">
        <v>13</v>
      </c>
      <c r="P10" t="s">
        <v>564</v>
      </c>
      <c r="Q10" s="3">
        <v>2</v>
      </c>
      <c r="S10" t="s">
        <v>742</v>
      </c>
      <c r="T10" s="3">
        <v>17</v>
      </c>
      <c r="V10" t="s">
        <v>546</v>
      </c>
      <c r="W10" s="3">
        <v>10</v>
      </c>
      <c r="Y10" t="s">
        <v>564</v>
      </c>
      <c r="Z10" s="3">
        <v>12</v>
      </c>
      <c r="AB10" t="s">
        <v>553</v>
      </c>
      <c r="AC10">
        <v>16</v>
      </c>
      <c r="AE10" t="s">
        <v>546</v>
      </c>
      <c r="AF10">
        <v>20</v>
      </c>
      <c r="AH10" t="s">
        <v>546</v>
      </c>
      <c r="AI10">
        <v>16</v>
      </c>
      <c r="AK10" t="s">
        <v>564</v>
      </c>
      <c r="AL10" s="3">
        <v>10</v>
      </c>
      <c r="AN10" t="s">
        <v>546</v>
      </c>
      <c r="AO10">
        <v>16</v>
      </c>
      <c r="AQ10" t="s">
        <v>557</v>
      </c>
      <c r="AR10">
        <v>15</v>
      </c>
      <c r="AT10" t="s">
        <v>557</v>
      </c>
      <c r="AU10" s="3">
        <v>13</v>
      </c>
    </row>
    <row r="11" spans="1:47" x14ac:dyDescent="0.35">
      <c r="A11" t="s">
        <v>549</v>
      </c>
      <c r="B11">
        <v>1</v>
      </c>
      <c r="D11" t="s">
        <v>757</v>
      </c>
      <c r="E11" s="3">
        <v>1</v>
      </c>
      <c r="G11" t="s">
        <v>565</v>
      </c>
      <c r="H11" s="3">
        <v>1</v>
      </c>
      <c r="J11" t="s">
        <v>569</v>
      </c>
      <c r="K11" s="3">
        <v>15</v>
      </c>
      <c r="M11" t="s">
        <v>569</v>
      </c>
      <c r="N11" s="3">
        <v>13</v>
      </c>
      <c r="P11" t="s">
        <v>549</v>
      </c>
      <c r="Q11" s="3">
        <v>8</v>
      </c>
      <c r="S11" t="s">
        <v>546</v>
      </c>
      <c r="T11">
        <v>9</v>
      </c>
      <c r="V11" t="s">
        <v>552</v>
      </c>
      <c r="W11" s="3">
        <v>15</v>
      </c>
      <c r="Y11" t="s">
        <v>577</v>
      </c>
      <c r="Z11" s="3">
        <v>17</v>
      </c>
      <c r="AB11" t="s">
        <v>564</v>
      </c>
      <c r="AC11">
        <v>14</v>
      </c>
      <c r="AE11" t="s">
        <v>557</v>
      </c>
      <c r="AF11">
        <v>16</v>
      </c>
      <c r="AH11" t="s">
        <v>581</v>
      </c>
      <c r="AI11">
        <v>2</v>
      </c>
      <c r="AK11" t="s">
        <v>549</v>
      </c>
      <c r="AL11" s="3">
        <v>9</v>
      </c>
      <c r="AN11" t="s">
        <v>549</v>
      </c>
      <c r="AO11">
        <v>11</v>
      </c>
      <c r="AQ11" t="s">
        <v>564</v>
      </c>
      <c r="AR11">
        <v>13</v>
      </c>
      <c r="AT11" t="s">
        <v>549</v>
      </c>
      <c r="AU11">
        <v>13</v>
      </c>
    </row>
    <row r="12" spans="1:47" x14ac:dyDescent="0.35">
      <c r="A12" t="s">
        <v>557</v>
      </c>
      <c r="B12">
        <v>1</v>
      </c>
      <c r="D12" t="s">
        <v>555</v>
      </c>
      <c r="E12" s="3">
        <v>1</v>
      </c>
      <c r="G12" t="s">
        <v>609</v>
      </c>
      <c r="H12" s="3">
        <v>1</v>
      </c>
      <c r="J12" t="s">
        <v>546</v>
      </c>
      <c r="K12" s="3">
        <v>3</v>
      </c>
      <c r="M12" t="s">
        <v>575</v>
      </c>
      <c r="N12" s="3">
        <v>13</v>
      </c>
      <c r="P12" t="s">
        <v>579</v>
      </c>
      <c r="Q12" s="3">
        <v>1</v>
      </c>
      <c r="S12" t="s">
        <v>656</v>
      </c>
      <c r="T12">
        <v>1</v>
      </c>
      <c r="V12" t="s">
        <v>563</v>
      </c>
      <c r="W12">
        <v>7</v>
      </c>
      <c r="Y12" t="s">
        <v>569</v>
      </c>
      <c r="Z12" s="3">
        <v>17</v>
      </c>
      <c r="AB12" t="s">
        <v>557</v>
      </c>
      <c r="AC12">
        <v>11</v>
      </c>
      <c r="AE12" t="s">
        <v>553</v>
      </c>
      <c r="AF12">
        <v>19</v>
      </c>
      <c r="AH12" t="s">
        <v>589</v>
      </c>
      <c r="AI12">
        <v>1</v>
      </c>
      <c r="AK12" t="s">
        <v>552</v>
      </c>
      <c r="AL12" s="3">
        <v>16</v>
      </c>
      <c r="AN12" t="s">
        <v>590</v>
      </c>
      <c r="AO12">
        <v>7</v>
      </c>
      <c r="AQ12" t="s">
        <v>546</v>
      </c>
      <c r="AR12">
        <v>16</v>
      </c>
      <c r="AT12" t="s">
        <v>546</v>
      </c>
      <c r="AU12" s="3">
        <v>16</v>
      </c>
    </row>
    <row r="13" spans="1:47" x14ac:dyDescent="0.35">
      <c r="D13" t="s">
        <v>557</v>
      </c>
      <c r="E13" s="3">
        <v>16</v>
      </c>
      <c r="G13" t="s">
        <v>742</v>
      </c>
      <c r="H13" s="3">
        <v>12</v>
      </c>
      <c r="J13" t="s">
        <v>742</v>
      </c>
      <c r="K13" s="3">
        <v>15</v>
      </c>
      <c r="M13" t="s">
        <v>564</v>
      </c>
      <c r="N13" s="3">
        <v>2</v>
      </c>
      <c r="P13" t="s">
        <v>556</v>
      </c>
      <c r="Q13" s="3">
        <v>2</v>
      </c>
      <c r="S13" t="s">
        <v>553</v>
      </c>
      <c r="T13">
        <v>9</v>
      </c>
      <c r="V13" t="s">
        <v>638</v>
      </c>
      <c r="W13" s="3">
        <v>2</v>
      </c>
      <c r="Y13" t="s">
        <v>554</v>
      </c>
      <c r="Z13" s="3">
        <v>5</v>
      </c>
      <c r="AB13" t="s">
        <v>546</v>
      </c>
      <c r="AC13">
        <v>18</v>
      </c>
      <c r="AE13" t="s">
        <v>585</v>
      </c>
      <c r="AF13">
        <v>6</v>
      </c>
      <c r="AH13" t="s">
        <v>564</v>
      </c>
      <c r="AI13">
        <v>11</v>
      </c>
      <c r="AK13" t="s">
        <v>553</v>
      </c>
      <c r="AL13" s="3">
        <v>11</v>
      </c>
      <c r="AN13" t="s">
        <v>564</v>
      </c>
      <c r="AO13">
        <v>17</v>
      </c>
      <c r="AQ13" t="s">
        <v>563</v>
      </c>
      <c r="AR13">
        <v>11</v>
      </c>
      <c r="AT13" t="s">
        <v>555</v>
      </c>
      <c r="AU13">
        <v>1</v>
      </c>
    </row>
    <row r="14" spans="1:47" x14ac:dyDescent="0.35">
      <c r="D14" t="s">
        <v>548</v>
      </c>
      <c r="E14" s="3">
        <v>16</v>
      </c>
      <c r="G14" t="s">
        <v>548</v>
      </c>
      <c r="H14" s="3">
        <v>12</v>
      </c>
      <c r="J14" t="s">
        <v>641</v>
      </c>
      <c r="K14" s="3">
        <v>1</v>
      </c>
      <c r="M14" t="s">
        <v>627</v>
      </c>
      <c r="N14" s="3">
        <v>1</v>
      </c>
      <c r="P14" t="s">
        <v>553</v>
      </c>
      <c r="Q14" s="3">
        <v>6</v>
      </c>
      <c r="S14" t="s">
        <v>556</v>
      </c>
      <c r="T14">
        <v>3</v>
      </c>
      <c r="V14" t="s">
        <v>564</v>
      </c>
      <c r="W14" s="3">
        <v>4</v>
      </c>
      <c r="Y14" t="s">
        <v>742</v>
      </c>
      <c r="Z14" s="3">
        <v>17</v>
      </c>
      <c r="AB14" t="s">
        <v>555</v>
      </c>
      <c r="AC14">
        <v>2</v>
      </c>
      <c r="AE14" t="s">
        <v>617</v>
      </c>
      <c r="AF14">
        <v>1</v>
      </c>
      <c r="AH14" t="s">
        <v>553</v>
      </c>
      <c r="AI14">
        <v>14</v>
      </c>
      <c r="AK14" t="s">
        <v>600</v>
      </c>
      <c r="AL14" s="3">
        <v>3</v>
      </c>
      <c r="AN14" t="s">
        <v>555</v>
      </c>
      <c r="AO14">
        <v>2</v>
      </c>
      <c r="AQ14" t="s">
        <v>553</v>
      </c>
      <c r="AR14">
        <v>15</v>
      </c>
      <c r="AT14" t="s">
        <v>564</v>
      </c>
      <c r="AU14" s="3">
        <v>14</v>
      </c>
    </row>
    <row r="15" spans="1:47" x14ac:dyDescent="0.35">
      <c r="D15" t="s">
        <v>558</v>
      </c>
      <c r="E15" s="3">
        <v>16</v>
      </c>
      <c r="G15" t="s">
        <v>567</v>
      </c>
      <c r="H15" s="3">
        <v>12</v>
      </c>
      <c r="J15" t="s">
        <v>570</v>
      </c>
      <c r="K15" s="3">
        <v>2</v>
      </c>
      <c r="M15" t="s">
        <v>650</v>
      </c>
      <c r="N15" s="3">
        <v>1</v>
      </c>
      <c r="P15" t="s">
        <v>547</v>
      </c>
      <c r="Q15" s="3">
        <v>15</v>
      </c>
      <c r="S15" t="s">
        <v>564</v>
      </c>
      <c r="T15">
        <v>6</v>
      </c>
      <c r="V15" t="s">
        <v>557</v>
      </c>
      <c r="W15" s="3">
        <v>9</v>
      </c>
      <c r="Y15" t="s">
        <v>556</v>
      </c>
      <c r="Z15">
        <v>1</v>
      </c>
      <c r="AB15" t="s">
        <v>549</v>
      </c>
      <c r="AC15">
        <v>11</v>
      </c>
      <c r="AE15" t="s">
        <v>549</v>
      </c>
      <c r="AF15">
        <v>17</v>
      </c>
      <c r="AH15" t="s">
        <v>549</v>
      </c>
      <c r="AI15">
        <v>10</v>
      </c>
      <c r="AK15" t="s">
        <v>589</v>
      </c>
      <c r="AL15" s="3">
        <v>1</v>
      </c>
      <c r="AN15" t="s">
        <v>603</v>
      </c>
      <c r="AO15">
        <v>2</v>
      </c>
      <c r="AQ15" t="s">
        <v>590</v>
      </c>
      <c r="AR15">
        <v>4</v>
      </c>
      <c r="AT15" t="s">
        <v>607</v>
      </c>
      <c r="AU15">
        <v>1</v>
      </c>
    </row>
    <row r="16" spans="1:47" x14ac:dyDescent="0.35">
      <c r="A16" s="5"/>
      <c r="D16" t="s">
        <v>560</v>
      </c>
      <c r="E16" s="3">
        <v>1</v>
      </c>
      <c r="G16" t="s">
        <v>568</v>
      </c>
      <c r="H16" s="3">
        <v>12</v>
      </c>
      <c r="J16" t="s">
        <v>568</v>
      </c>
      <c r="K16" s="3">
        <v>15</v>
      </c>
      <c r="M16" t="s">
        <v>579</v>
      </c>
      <c r="N16" s="3">
        <v>1</v>
      </c>
      <c r="P16" t="s">
        <v>756</v>
      </c>
      <c r="Q16" s="3">
        <v>1</v>
      </c>
      <c r="S16" t="s">
        <v>563</v>
      </c>
      <c r="T16">
        <v>9</v>
      </c>
      <c r="V16" t="s">
        <v>585</v>
      </c>
      <c r="W16" s="3">
        <v>2</v>
      </c>
      <c r="Y16" t="s">
        <v>579</v>
      </c>
      <c r="Z16">
        <v>6</v>
      </c>
      <c r="AB16" t="s">
        <v>563</v>
      </c>
      <c r="AC16">
        <v>6</v>
      </c>
      <c r="AE16" t="s">
        <v>611</v>
      </c>
      <c r="AF16">
        <v>3</v>
      </c>
      <c r="AH16" t="s">
        <v>594</v>
      </c>
      <c r="AI16">
        <v>3</v>
      </c>
      <c r="AK16" t="s">
        <v>574</v>
      </c>
      <c r="AL16" s="3">
        <v>1</v>
      </c>
      <c r="AN16" t="s">
        <v>557</v>
      </c>
      <c r="AO16">
        <v>9</v>
      </c>
      <c r="AQ16" t="s">
        <v>579</v>
      </c>
      <c r="AR16">
        <v>5</v>
      </c>
      <c r="AT16" t="s">
        <v>563</v>
      </c>
      <c r="AU16" s="3">
        <v>1</v>
      </c>
    </row>
    <row r="17" spans="1:47" x14ac:dyDescent="0.35">
      <c r="A17" s="5"/>
      <c r="D17" t="s">
        <v>629</v>
      </c>
      <c r="E17" s="3">
        <v>1</v>
      </c>
      <c r="G17" t="s">
        <v>575</v>
      </c>
      <c r="H17" s="3">
        <v>12</v>
      </c>
      <c r="J17" t="s">
        <v>707</v>
      </c>
      <c r="K17" s="3">
        <v>1</v>
      </c>
      <c r="M17" t="s">
        <v>664</v>
      </c>
      <c r="N17">
        <v>1</v>
      </c>
      <c r="P17" t="s">
        <v>648</v>
      </c>
      <c r="Q17" s="3">
        <v>1</v>
      </c>
      <c r="V17" t="s">
        <v>549</v>
      </c>
      <c r="W17" s="3">
        <v>6</v>
      </c>
      <c r="Y17" t="s">
        <v>585</v>
      </c>
      <c r="Z17">
        <v>3</v>
      </c>
      <c r="AB17" t="s">
        <v>579</v>
      </c>
      <c r="AC17">
        <v>5</v>
      </c>
      <c r="AE17" t="s">
        <v>581</v>
      </c>
      <c r="AF17">
        <v>1</v>
      </c>
      <c r="AH17" t="s">
        <v>563</v>
      </c>
      <c r="AI17">
        <v>9</v>
      </c>
      <c r="AK17" t="s">
        <v>579</v>
      </c>
      <c r="AL17" s="3">
        <v>4</v>
      </c>
      <c r="AN17" t="s">
        <v>563</v>
      </c>
      <c r="AO17">
        <v>8</v>
      </c>
      <c r="AQ17" t="s">
        <v>718</v>
      </c>
      <c r="AR17">
        <v>1</v>
      </c>
      <c r="AT17" t="s">
        <v>599</v>
      </c>
      <c r="AU17">
        <v>1</v>
      </c>
    </row>
    <row r="18" spans="1:47" x14ac:dyDescent="0.35">
      <c r="A18" s="5"/>
      <c r="D18" t="s">
        <v>742</v>
      </c>
      <c r="E18" s="3">
        <v>16</v>
      </c>
      <c r="G18" t="s">
        <v>664</v>
      </c>
      <c r="H18" s="3">
        <v>1</v>
      </c>
      <c r="J18" t="s">
        <v>585</v>
      </c>
      <c r="K18" s="3">
        <v>1</v>
      </c>
      <c r="M18" t="s">
        <v>648</v>
      </c>
      <c r="N18">
        <v>1</v>
      </c>
      <c r="P18" t="s">
        <v>743</v>
      </c>
      <c r="Q18" s="3">
        <v>15</v>
      </c>
      <c r="S18" t="s">
        <v>579</v>
      </c>
      <c r="T18">
        <v>4</v>
      </c>
      <c r="V18" t="s">
        <v>579</v>
      </c>
      <c r="W18" s="3">
        <v>4</v>
      </c>
      <c r="Y18" t="s">
        <v>555</v>
      </c>
      <c r="Z18">
        <v>2</v>
      </c>
      <c r="AB18" t="s">
        <v>582</v>
      </c>
      <c r="AC18">
        <v>4</v>
      </c>
      <c r="AE18" t="s">
        <v>598</v>
      </c>
      <c r="AF18">
        <v>5</v>
      </c>
      <c r="AH18" t="s">
        <v>595</v>
      </c>
      <c r="AI18">
        <v>1</v>
      </c>
      <c r="AK18" t="s">
        <v>563</v>
      </c>
      <c r="AL18" s="3">
        <v>7</v>
      </c>
      <c r="AN18" t="s">
        <v>609</v>
      </c>
      <c r="AO18">
        <v>3</v>
      </c>
      <c r="AT18" t="s">
        <v>603</v>
      </c>
      <c r="AU18" s="3">
        <v>1</v>
      </c>
    </row>
    <row r="19" spans="1:47" x14ac:dyDescent="0.35">
      <c r="A19" s="5"/>
      <c r="D19" t="s">
        <v>575</v>
      </c>
      <c r="E19">
        <v>4</v>
      </c>
      <c r="G19" t="s">
        <v>612</v>
      </c>
      <c r="H19" s="3">
        <v>2</v>
      </c>
      <c r="J19" t="s">
        <v>571</v>
      </c>
      <c r="K19" s="3">
        <v>1</v>
      </c>
      <c r="M19" t="s">
        <v>594</v>
      </c>
      <c r="N19">
        <v>1</v>
      </c>
      <c r="S19" t="s">
        <v>549</v>
      </c>
      <c r="T19">
        <v>3</v>
      </c>
      <c r="V19" t="s">
        <v>555</v>
      </c>
      <c r="W19" s="3">
        <v>1</v>
      </c>
      <c r="Y19" t="s">
        <v>586</v>
      </c>
      <c r="Z19">
        <v>1</v>
      </c>
      <c r="AB19" t="s">
        <v>762</v>
      </c>
      <c r="AC19">
        <v>2</v>
      </c>
      <c r="AE19" t="s">
        <v>612</v>
      </c>
      <c r="AF19">
        <v>10</v>
      </c>
      <c r="AK19" t="s">
        <v>599</v>
      </c>
      <c r="AL19" s="3">
        <v>2</v>
      </c>
      <c r="AN19" t="s">
        <v>585</v>
      </c>
      <c r="AO19">
        <v>6</v>
      </c>
      <c r="AQ19" t="s">
        <v>599</v>
      </c>
      <c r="AR19">
        <v>2</v>
      </c>
      <c r="AT19" t="s">
        <v>608</v>
      </c>
      <c r="AU19">
        <v>1</v>
      </c>
    </row>
    <row r="20" spans="1:47" x14ac:dyDescent="0.35">
      <c r="A20" s="8"/>
      <c r="D20" t="s">
        <v>730</v>
      </c>
      <c r="E20" s="3">
        <v>1</v>
      </c>
      <c r="G20" t="s">
        <v>611</v>
      </c>
      <c r="H20" s="3">
        <v>1</v>
      </c>
      <c r="J20" t="s">
        <v>575</v>
      </c>
      <c r="K20" s="3">
        <v>15</v>
      </c>
      <c r="M20" t="s">
        <v>717</v>
      </c>
      <c r="N20">
        <v>1</v>
      </c>
      <c r="S20" t="s">
        <v>664</v>
      </c>
      <c r="T20">
        <v>1</v>
      </c>
      <c r="V20" t="s">
        <v>758</v>
      </c>
      <c r="W20" s="3">
        <v>1</v>
      </c>
      <c r="Y20" t="s">
        <v>587</v>
      </c>
      <c r="Z20">
        <v>2</v>
      </c>
      <c r="AB20" t="s">
        <v>581</v>
      </c>
      <c r="AC20">
        <v>3</v>
      </c>
      <c r="AE20" t="s">
        <v>615</v>
      </c>
      <c r="AF20">
        <v>1</v>
      </c>
      <c r="AH20" t="s">
        <v>596</v>
      </c>
      <c r="AI20">
        <v>1</v>
      </c>
      <c r="AK20" t="s">
        <v>575</v>
      </c>
      <c r="AL20" s="3">
        <v>16</v>
      </c>
      <c r="AN20" t="s">
        <v>610</v>
      </c>
      <c r="AO20">
        <v>2</v>
      </c>
      <c r="AQ20" t="s">
        <v>606</v>
      </c>
      <c r="AR20">
        <v>1</v>
      </c>
      <c r="AT20" t="s">
        <v>563</v>
      </c>
      <c r="AU20" s="3">
        <v>4</v>
      </c>
    </row>
    <row r="21" spans="1:47" x14ac:dyDescent="0.35">
      <c r="A21" s="5"/>
      <c r="E21" s="3"/>
      <c r="G21" t="s">
        <v>635</v>
      </c>
      <c r="H21" s="3">
        <v>1</v>
      </c>
      <c r="J21" t="s">
        <v>612</v>
      </c>
      <c r="K21" s="3">
        <v>1</v>
      </c>
      <c r="M21" t="s">
        <v>654</v>
      </c>
      <c r="N21">
        <v>1</v>
      </c>
      <c r="S21" t="s">
        <v>602</v>
      </c>
      <c r="T21">
        <v>1</v>
      </c>
      <c r="V21" t="s">
        <v>582</v>
      </c>
      <c r="W21" s="3">
        <v>1</v>
      </c>
      <c r="Y21" t="s">
        <v>612</v>
      </c>
      <c r="Z21">
        <v>2</v>
      </c>
      <c r="AB21" t="s">
        <v>612</v>
      </c>
      <c r="AC21">
        <v>5</v>
      </c>
      <c r="AE21" t="s">
        <v>561</v>
      </c>
      <c r="AF21">
        <v>7</v>
      </c>
      <c r="AH21" t="s">
        <v>579</v>
      </c>
      <c r="AI21">
        <v>1</v>
      </c>
      <c r="AK21" t="s">
        <v>629</v>
      </c>
      <c r="AL21">
        <v>2</v>
      </c>
      <c r="AN21" t="s">
        <v>581</v>
      </c>
      <c r="AO21">
        <v>1</v>
      </c>
      <c r="AQ21" t="s">
        <v>556</v>
      </c>
      <c r="AR21">
        <v>1</v>
      </c>
      <c r="AT21" t="s">
        <v>590</v>
      </c>
      <c r="AU21">
        <v>3</v>
      </c>
    </row>
    <row r="22" spans="1:47" x14ac:dyDescent="0.35">
      <c r="A22" s="5"/>
      <c r="G22" t="s">
        <v>556</v>
      </c>
      <c r="H22" s="3">
        <v>1</v>
      </c>
      <c r="J22" t="s">
        <v>628</v>
      </c>
      <c r="K22" s="3">
        <v>2</v>
      </c>
      <c r="S22" t="s">
        <v>594</v>
      </c>
      <c r="T22">
        <v>1</v>
      </c>
      <c r="V22" t="s">
        <v>690</v>
      </c>
      <c r="W22" s="3">
        <v>1</v>
      </c>
      <c r="Y22" t="s">
        <v>574</v>
      </c>
      <c r="Z22">
        <v>3</v>
      </c>
      <c r="AB22" t="s">
        <v>585</v>
      </c>
      <c r="AC22">
        <v>2</v>
      </c>
      <c r="AE22" t="s">
        <v>601</v>
      </c>
      <c r="AF22">
        <v>2</v>
      </c>
      <c r="AH22" t="s">
        <v>597</v>
      </c>
      <c r="AI22">
        <v>1</v>
      </c>
      <c r="AK22" t="s">
        <v>601</v>
      </c>
      <c r="AL22">
        <v>1</v>
      </c>
      <c r="AN22" t="s">
        <v>611</v>
      </c>
      <c r="AO22">
        <v>5</v>
      </c>
      <c r="AQ22" t="s">
        <v>652</v>
      </c>
      <c r="AR22">
        <v>3</v>
      </c>
      <c r="AT22" t="s">
        <v>579</v>
      </c>
      <c r="AU22" s="3">
        <v>4</v>
      </c>
    </row>
    <row r="23" spans="1:47" x14ac:dyDescent="0.35">
      <c r="A23" s="5"/>
      <c r="G23" t="s">
        <v>622</v>
      </c>
      <c r="H23" s="3">
        <v>1</v>
      </c>
      <c r="J23" t="s">
        <v>627</v>
      </c>
      <c r="K23" s="3">
        <v>1</v>
      </c>
      <c r="V23" t="s">
        <v>704</v>
      </c>
      <c r="W23" s="3">
        <v>2</v>
      </c>
      <c r="Y23" t="s">
        <v>588</v>
      </c>
      <c r="Z23">
        <v>1</v>
      </c>
      <c r="AB23" t="s">
        <v>609</v>
      </c>
      <c r="AC23">
        <v>2</v>
      </c>
      <c r="AE23" t="s">
        <v>616</v>
      </c>
      <c r="AF23">
        <v>1</v>
      </c>
      <c r="AH23" t="s">
        <v>672</v>
      </c>
      <c r="AI23">
        <v>2</v>
      </c>
      <c r="AK23" t="s">
        <v>602</v>
      </c>
      <c r="AL23">
        <v>1</v>
      </c>
      <c r="AN23" t="s">
        <v>634</v>
      </c>
      <c r="AO23">
        <v>1</v>
      </c>
      <c r="AQ23" t="s">
        <v>604</v>
      </c>
      <c r="AR23">
        <v>3</v>
      </c>
      <c r="AT23" t="s">
        <v>555</v>
      </c>
      <c r="AU23">
        <v>1</v>
      </c>
    </row>
    <row r="24" spans="1:47" x14ac:dyDescent="0.35">
      <c r="A24" s="5"/>
      <c r="V24" t="s">
        <v>611</v>
      </c>
      <c r="W24" s="3">
        <v>1</v>
      </c>
      <c r="Y24" t="s">
        <v>545</v>
      </c>
      <c r="Z24">
        <v>1</v>
      </c>
      <c r="AB24" t="s">
        <v>601</v>
      </c>
      <c r="AC24">
        <v>1</v>
      </c>
      <c r="AE24" t="s">
        <v>609</v>
      </c>
      <c r="AF24">
        <v>3</v>
      </c>
      <c r="AH24" t="s">
        <v>604</v>
      </c>
      <c r="AI24">
        <v>2</v>
      </c>
      <c r="AK24" t="s">
        <v>586</v>
      </c>
      <c r="AL24">
        <v>1</v>
      </c>
      <c r="AN24" t="s">
        <v>597</v>
      </c>
      <c r="AO24">
        <v>1</v>
      </c>
      <c r="AQ24" t="s">
        <v>664</v>
      </c>
      <c r="AR24">
        <v>3</v>
      </c>
      <c r="AT24" t="s">
        <v>581</v>
      </c>
      <c r="AU24" s="3">
        <v>1</v>
      </c>
    </row>
    <row r="25" spans="1:47" x14ac:dyDescent="0.35">
      <c r="A25" s="5"/>
      <c r="Y25" t="s">
        <v>589</v>
      </c>
      <c r="Z25">
        <v>1</v>
      </c>
      <c r="AB25" t="s">
        <v>597</v>
      </c>
      <c r="AC25">
        <v>2</v>
      </c>
      <c r="AE25" t="s">
        <v>760</v>
      </c>
      <c r="AF25">
        <v>1</v>
      </c>
      <c r="AH25" t="s">
        <v>598</v>
      </c>
      <c r="AI25">
        <v>2</v>
      </c>
      <c r="AK25" t="s">
        <v>603</v>
      </c>
      <c r="AL25">
        <v>1</v>
      </c>
      <c r="AN25" t="s">
        <v>601</v>
      </c>
      <c r="AO25">
        <v>1</v>
      </c>
      <c r="AQ25" t="s">
        <v>597</v>
      </c>
      <c r="AR25">
        <v>1</v>
      </c>
      <c r="AU25" s="3"/>
    </row>
    <row r="26" spans="1:47" x14ac:dyDescent="0.35">
      <c r="Y26" t="s">
        <v>590</v>
      </c>
      <c r="Z26">
        <v>1</v>
      </c>
      <c r="AB26" t="s">
        <v>574</v>
      </c>
      <c r="AC26">
        <v>1</v>
      </c>
      <c r="AE26" t="s">
        <v>611</v>
      </c>
      <c r="AF26">
        <v>2</v>
      </c>
      <c r="AH26" t="s">
        <v>628</v>
      </c>
      <c r="AI26">
        <v>1</v>
      </c>
      <c r="AK26" t="s">
        <v>614</v>
      </c>
      <c r="AL26">
        <v>1</v>
      </c>
      <c r="AN26" t="s">
        <v>556</v>
      </c>
      <c r="AO26">
        <v>1</v>
      </c>
      <c r="AQ26" t="s">
        <v>582</v>
      </c>
      <c r="AR26">
        <v>1</v>
      </c>
      <c r="AT26" t="s">
        <v>678</v>
      </c>
      <c r="AU26" s="3">
        <v>1</v>
      </c>
    </row>
    <row r="27" spans="1:47" x14ac:dyDescent="0.35">
      <c r="Y27" t="s">
        <v>638</v>
      </c>
      <c r="Z27">
        <v>1</v>
      </c>
      <c r="AB27" t="s">
        <v>574</v>
      </c>
      <c r="AC27">
        <v>1</v>
      </c>
      <c r="AE27" t="s">
        <v>555</v>
      </c>
      <c r="AF27">
        <v>1</v>
      </c>
      <c r="AH27" t="s">
        <v>629</v>
      </c>
      <c r="AI27">
        <v>1</v>
      </c>
      <c r="AK27" t="s">
        <v>594</v>
      </c>
      <c r="AL27">
        <v>1</v>
      </c>
      <c r="AN27" t="s">
        <v>755</v>
      </c>
      <c r="AO27">
        <v>1</v>
      </c>
      <c r="AQ27" t="s">
        <v>605</v>
      </c>
      <c r="AR27">
        <v>2</v>
      </c>
      <c r="AT27" t="s">
        <v>594</v>
      </c>
      <c r="AU27" s="3">
        <v>3</v>
      </c>
    </row>
    <row r="28" spans="1:47" x14ac:dyDescent="0.35">
      <c r="Y28" t="s">
        <v>654</v>
      </c>
      <c r="Z28">
        <v>1</v>
      </c>
      <c r="AB28" t="s">
        <v>611</v>
      </c>
      <c r="AC28">
        <v>1</v>
      </c>
      <c r="AE28" t="s">
        <v>618</v>
      </c>
      <c r="AF28">
        <v>1</v>
      </c>
      <c r="AH28" t="s">
        <v>684</v>
      </c>
      <c r="AI28">
        <v>1</v>
      </c>
      <c r="AN28" t="s">
        <v>733</v>
      </c>
      <c r="AO28">
        <v>1</v>
      </c>
      <c r="AQ28" t="s">
        <v>628</v>
      </c>
      <c r="AR28">
        <v>1</v>
      </c>
      <c r="AT28" t="s">
        <v>629</v>
      </c>
      <c r="AU28" s="3">
        <v>1</v>
      </c>
    </row>
    <row r="29" spans="1:47" x14ac:dyDescent="0.35">
      <c r="Y29" t="s">
        <v>628</v>
      </c>
      <c r="Z29">
        <v>1</v>
      </c>
      <c r="AB29" t="s">
        <v>613</v>
      </c>
      <c r="AC29">
        <v>1</v>
      </c>
      <c r="AE29" t="s">
        <v>732</v>
      </c>
      <c r="AF29">
        <v>1</v>
      </c>
      <c r="AH29" t="s">
        <v>610</v>
      </c>
      <c r="AI29">
        <v>1</v>
      </c>
      <c r="AN29" t="s">
        <v>692</v>
      </c>
      <c r="AO29">
        <v>1</v>
      </c>
      <c r="AQ29" t="s">
        <v>664</v>
      </c>
      <c r="AR29">
        <v>1</v>
      </c>
    </row>
    <row r="30" spans="1:47" x14ac:dyDescent="0.35">
      <c r="AB30" t="s">
        <v>614</v>
      </c>
      <c r="AC30">
        <v>1</v>
      </c>
      <c r="AE30" t="s">
        <v>619</v>
      </c>
      <c r="AF30">
        <v>1</v>
      </c>
      <c r="AN30" t="s">
        <v>704</v>
      </c>
      <c r="AO30">
        <v>1</v>
      </c>
      <c r="AQ30" t="s">
        <v>609</v>
      </c>
      <c r="AR30">
        <v>2</v>
      </c>
    </row>
    <row r="31" spans="1:47" x14ac:dyDescent="0.35">
      <c r="Y31" t="s">
        <v>594</v>
      </c>
      <c r="Z31">
        <v>1</v>
      </c>
      <c r="AB31" t="s">
        <v>590</v>
      </c>
      <c r="AC31">
        <v>1</v>
      </c>
      <c r="AE31" t="s">
        <v>651</v>
      </c>
      <c r="AF31">
        <v>2</v>
      </c>
      <c r="AN31" t="s">
        <v>653</v>
      </c>
      <c r="AO31">
        <v>1</v>
      </c>
      <c r="AQ31" t="s">
        <v>594</v>
      </c>
      <c r="AR31">
        <v>2</v>
      </c>
    </row>
    <row r="32" spans="1:47" x14ac:dyDescent="0.35">
      <c r="Y32" t="s">
        <v>629</v>
      </c>
      <c r="Z32">
        <v>2</v>
      </c>
      <c r="AB32" t="s">
        <v>705</v>
      </c>
      <c r="AC32">
        <v>1</v>
      </c>
      <c r="AE32" t="s">
        <v>622</v>
      </c>
      <c r="AF32">
        <v>1</v>
      </c>
      <c r="AN32" t="s">
        <v>759</v>
      </c>
      <c r="AO32">
        <v>1</v>
      </c>
    </row>
    <row r="33" spans="31:32" x14ac:dyDescent="0.35">
      <c r="AE33" t="s">
        <v>664</v>
      </c>
      <c r="AF33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42E2B-4D2B-4D7D-AA89-9A03BD045DAE}">
  <dimension ref="E1:H380"/>
  <sheetViews>
    <sheetView topLeftCell="B1" zoomScale="70" zoomScaleNormal="70" workbookViewId="0">
      <selection activeCell="E1" sqref="E1"/>
    </sheetView>
  </sheetViews>
  <sheetFormatPr defaultRowHeight="14.5" x14ac:dyDescent="0.35"/>
  <cols>
    <col min="2" max="2" width="23" bestFit="1" customWidth="1"/>
    <col min="3" max="3" width="10.26953125" bestFit="1" customWidth="1"/>
    <col min="5" max="5" width="7.36328125" bestFit="1" customWidth="1"/>
    <col min="6" max="6" width="28.36328125" bestFit="1" customWidth="1"/>
    <col min="7" max="7" width="10.90625" bestFit="1" customWidth="1"/>
    <col min="8" max="8" width="12.36328125" bestFit="1" customWidth="1"/>
  </cols>
  <sheetData>
    <row r="1" spans="5:8" x14ac:dyDescent="0.35">
      <c r="E1" s="10" t="s">
        <v>701</v>
      </c>
      <c r="F1" s="10" t="s">
        <v>702</v>
      </c>
      <c r="G1" s="10" t="s">
        <v>703</v>
      </c>
      <c r="H1" s="10" t="s">
        <v>728</v>
      </c>
    </row>
    <row r="2" spans="5:8" x14ac:dyDescent="0.35">
      <c r="E2" s="12" t="s">
        <v>0</v>
      </c>
      <c r="F2" s="12" t="s">
        <v>543</v>
      </c>
      <c r="G2" s="12">
        <v>11</v>
      </c>
      <c r="H2" s="17">
        <f>(G2/11)*100</f>
        <v>100</v>
      </c>
    </row>
    <row r="3" spans="5:8" x14ac:dyDescent="0.35">
      <c r="E3" t="s">
        <v>0</v>
      </c>
      <c r="F3" t="s">
        <v>544</v>
      </c>
      <c r="G3">
        <v>11</v>
      </c>
      <c r="H3" s="16">
        <f t="shared" ref="H3:H12" si="0">(G3/11)*100</f>
        <v>100</v>
      </c>
    </row>
    <row r="4" spans="5:8" x14ac:dyDescent="0.35">
      <c r="E4" t="s">
        <v>0</v>
      </c>
      <c r="F4" t="s">
        <v>553</v>
      </c>
      <c r="G4">
        <v>2</v>
      </c>
      <c r="H4" s="16">
        <f t="shared" si="0"/>
        <v>18.181818181818183</v>
      </c>
    </row>
    <row r="5" spans="5:8" x14ac:dyDescent="0.35">
      <c r="E5" t="s">
        <v>0</v>
      </c>
      <c r="F5" t="s">
        <v>564</v>
      </c>
      <c r="G5">
        <v>1</v>
      </c>
      <c r="H5" s="16">
        <f t="shared" si="0"/>
        <v>9.0909090909090917</v>
      </c>
    </row>
    <row r="6" spans="5:8" x14ac:dyDescent="0.35">
      <c r="E6" t="s">
        <v>0</v>
      </c>
      <c r="F6" t="s">
        <v>546</v>
      </c>
      <c r="G6">
        <v>2</v>
      </c>
      <c r="H6" s="16">
        <f t="shared" si="0"/>
        <v>18.181818181818183</v>
      </c>
    </row>
    <row r="7" spans="5:8" x14ac:dyDescent="0.35">
      <c r="E7" t="s">
        <v>0</v>
      </c>
      <c r="F7" t="s">
        <v>569</v>
      </c>
      <c r="G7">
        <v>11</v>
      </c>
      <c r="H7" s="16">
        <f t="shared" si="0"/>
        <v>100</v>
      </c>
    </row>
    <row r="8" spans="5:8" x14ac:dyDescent="0.35">
      <c r="E8" t="s">
        <v>0</v>
      </c>
      <c r="F8" t="s">
        <v>547</v>
      </c>
      <c r="G8">
        <v>11</v>
      </c>
      <c r="H8" s="16">
        <f t="shared" si="0"/>
        <v>100</v>
      </c>
    </row>
    <row r="9" spans="5:8" x14ac:dyDescent="0.35">
      <c r="E9" t="s">
        <v>0</v>
      </c>
      <c r="F9" t="s">
        <v>548</v>
      </c>
      <c r="G9">
        <v>11</v>
      </c>
      <c r="H9" s="16">
        <f t="shared" si="0"/>
        <v>100</v>
      </c>
    </row>
    <row r="10" spans="5:8" x14ac:dyDescent="0.35">
      <c r="E10" t="s">
        <v>0</v>
      </c>
      <c r="F10" t="s">
        <v>742</v>
      </c>
      <c r="G10">
        <v>11</v>
      </c>
      <c r="H10" s="16">
        <f t="shared" si="0"/>
        <v>100</v>
      </c>
    </row>
    <row r="11" spans="5:8" x14ac:dyDescent="0.35">
      <c r="E11" t="s">
        <v>0</v>
      </c>
      <c r="F11" t="s">
        <v>549</v>
      </c>
      <c r="G11">
        <v>1</v>
      </c>
      <c r="H11" s="16">
        <f t="shared" si="0"/>
        <v>9.0909090909090917</v>
      </c>
    </row>
    <row r="12" spans="5:8" x14ac:dyDescent="0.35">
      <c r="E12" t="s">
        <v>0</v>
      </c>
      <c r="F12" t="s">
        <v>557</v>
      </c>
      <c r="G12">
        <v>1</v>
      </c>
      <c r="H12" s="16">
        <f t="shared" si="0"/>
        <v>9.0909090909090917</v>
      </c>
    </row>
    <row r="13" spans="5:8" x14ac:dyDescent="0.35">
      <c r="E13" s="12" t="s">
        <v>13</v>
      </c>
      <c r="F13" s="12" t="s">
        <v>550</v>
      </c>
      <c r="G13" s="13">
        <v>16</v>
      </c>
      <c r="H13" s="12">
        <f>(G13/16)*100</f>
        <v>100</v>
      </c>
    </row>
    <row r="14" spans="5:8" x14ac:dyDescent="0.35">
      <c r="E14" t="s">
        <v>13</v>
      </c>
      <c r="F14" t="s">
        <v>551</v>
      </c>
      <c r="G14" s="3">
        <v>16</v>
      </c>
      <c r="H14">
        <f t="shared" ref="H14:H31" si="1">(G14/16)*100</f>
        <v>100</v>
      </c>
    </row>
    <row r="15" spans="5:8" x14ac:dyDescent="0.35">
      <c r="E15" t="s">
        <v>13</v>
      </c>
      <c r="F15" t="s">
        <v>552</v>
      </c>
      <c r="G15" s="3">
        <v>16</v>
      </c>
      <c r="H15">
        <f t="shared" si="1"/>
        <v>100</v>
      </c>
    </row>
    <row r="16" spans="5:8" x14ac:dyDescent="0.35">
      <c r="E16" t="s">
        <v>13</v>
      </c>
      <c r="F16" t="s">
        <v>594</v>
      </c>
      <c r="G16" s="3">
        <v>1</v>
      </c>
      <c r="H16">
        <f t="shared" si="1"/>
        <v>6.25</v>
      </c>
    </row>
    <row r="17" spans="5:8" x14ac:dyDescent="0.35">
      <c r="E17" t="s">
        <v>13</v>
      </c>
      <c r="F17" t="s">
        <v>553</v>
      </c>
      <c r="G17" s="3">
        <v>2</v>
      </c>
      <c r="H17">
        <f t="shared" si="1"/>
        <v>12.5</v>
      </c>
    </row>
    <row r="18" spans="5:8" x14ac:dyDescent="0.35">
      <c r="E18" t="s">
        <v>13</v>
      </c>
      <c r="F18" t="s">
        <v>561</v>
      </c>
      <c r="G18" s="3">
        <v>1</v>
      </c>
      <c r="H18">
        <f t="shared" si="1"/>
        <v>6.25</v>
      </c>
    </row>
    <row r="19" spans="5:8" x14ac:dyDescent="0.35">
      <c r="E19" t="s">
        <v>13</v>
      </c>
      <c r="F19" t="s">
        <v>554</v>
      </c>
      <c r="G19" s="3">
        <v>16</v>
      </c>
      <c r="H19">
        <f t="shared" si="1"/>
        <v>100</v>
      </c>
    </row>
    <row r="20" spans="5:8" x14ac:dyDescent="0.35">
      <c r="E20" t="s">
        <v>13</v>
      </c>
      <c r="F20" t="s">
        <v>556</v>
      </c>
      <c r="G20" s="3">
        <v>2</v>
      </c>
      <c r="H20">
        <f t="shared" si="1"/>
        <v>12.5</v>
      </c>
    </row>
    <row r="21" spans="5:8" x14ac:dyDescent="0.35">
      <c r="E21" t="s">
        <v>13</v>
      </c>
      <c r="F21" t="s">
        <v>664</v>
      </c>
      <c r="G21" s="3">
        <v>1</v>
      </c>
      <c r="H21">
        <f t="shared" si="1"/>
        <v>6.25</v>
      </c>
    </row>
    <row r="22" spans="5:8" x14ac:dyDescent="0.35">
      <c r="E22" t="s">
        <v>13</v>
      </c>
      <c r="F22" t="s">
        <v>757</v>
      </c>
      <c r="G22" s="3">
        <v>1</v>
      </c>
      <c r="H22">
        <f t="shared" si="1"/>
        <v>6.25</v>
      </c>
    </row>
    <row r="23" spans="5:8" x14ac:dyDescent="0.35">
      <c r="E23" t="s">
        <v>13</v>
      </c>
      <c r="F23" t="s">
        <v>555</v>
      </c>
      <c r="G23" s="3">
        <v>1</v>
      </c>
      <c r="H23">
        <f t="shared" si="1"/>
        <v>6.25</v>
      </c>
    </row>
    <row r="24" spans="5:8" x14ac:dyDescent="0.35">
      <c r="E24" t="s">
        <v>13</v>
      </c>
      <c r="F24" t="s">
        <v>557</v>
      </c>
      <c r="G24" s="3">
        <v>16</v>
      </c>
      <c r="H24">
        <f t="shared" si="1"/>
        <v>100</v>
      </c>
    </row>
    <row r="25" spans="5:8" x14ac:dyDescent="0.35">
      <c r="E25" t="s">
        <v>13</v>
      </c>
      <c r="F25" t="s">
        <v>548</v>
      </c>
      <c r="G25" s="3">
        <v>16</v>
      </c>
      <c r="H25">
        <f t="shared" si="1"/>
        <v>100</v>
      </c>
    </row>
    <row r="26" spans="5:8" x14ac:dyDescent="0.35">
      <c r="E26" t="s">
        <v>13</v>
      </c>
      <c r="F26" t="s">
        <v>569</v>
      </c>
      <c r="G26" s="3">
        <v>16</v>
      </c>
      <c r="H26">
        <f t="shared" si="1"/>
        <v>100</v>
      </c>
    </row>
    <row r="27" spans="5:8" x14ac:dyDescent="0.35">
      <c r="E27" t="s">
        <v>13</v>
      </c>
      <c r="F27" t="s">
        <v>560</v>
      </c>
      <c r="G27" s="3">
        <v>1</v>
      </c>
      <c r="H27">
        <f t="shared" si="1"/>
        <v>6.25</v>
      </c>
    </row>
    <row r="28" spans="5:8" x14ac:dyDescent="0.35">
      <c r="E28" t="s">
        <v>13</v>
      </c>
      <c r="F28" t="s">
        <v>629</v>
      </c>
      <c r="G28" s="3">
        <v>1</v>
      </c>
      <c r="H28">
        <f t="shared" si="1"/>
        <v>6.25</v>
      </c>
    </row>
    <row r="29" spans="5:8" x14ac:dyDescent="0.35">
      <c r="E29" t="s">
        <v>13</v>
      </c>
      <c r="F29" t="s">
        <v>742</v>
      </c>
      <c r="G29" s="3">
        <v>16</v>
      </c>
      <c r="H29">
        <f t="shared" si="1"/>
        <v>100</v>
      </c>
    </row>
    <row r="30" spans="5:8" x14ac:dyDescent="0.35">
      <c r="E30" t="s">
        <v>13</v>
      </c>
      <c r="F30" t="s">
        <v>575</v>
      </c>
      <c r="G30">
        <v>4</v>
      </c>
      <c r="H30">
        <f t="shared" si="1"/>
        <v>25</v>
      </c>
    </row>
    <row r="31" spans="5:8" x14ac:dyDescent="0.35">
      <c r="E31" t="s">
        <v>13</v>
      </c>
      <c r="F31" t="s">
        <v>731</v>
      </c>
      <c r="G31">
        <v>1</v>
      </c>
      <c r="H31">
        <f t="shared" si="1"/>
        <v>6.25</v>
      </c>
    </row>
    <row r="32" spans="5:8" x14ac:dyDescent="0.35">
      <c r="E32" s="12" t="s">
        <v>30</v>
      </c>
      <c r="F32" s="12" t="s">
        <v>551</v>
      </c>
      <c r="G32" s="13">
        <v>12</v>
      </c>
      <c r="H32" s="17">
        <f>(G32/12)*100</f>
        <v>100</v>
      </c>
    </row>
    <row r="33" spans="5:8" x14ac:dyDescent="0.35">
      <c r="E33" t="s">
        <v>30</v>
      </c>
      <c r="F33" t="s">
        <v>598</v>
      </c>
      <c r="G33" s="3">
        <v>1</v>
      </c>
      <c r="H33" s="16">
        <f t="shared" ref="H33:H51" si="2">(G33/12)*100</f>
        <v>8.3333333333333321</v>
      </c>
    </row>
    <row r="34" spans="5:8" x14ac:dyDescent="0.35">
      <c r="E34" t="s">
        <v>30</v>
      </c>
      <c r="F34" t="s">
        <v>557</v>
      </c>
      <c r="G34" s="3">
        <v>2</v>
      </c>
      <c r="H34" s="16">
        <f t="shared" si="2"/>
        <v>16.666666666666664</v>
      </c>
    </row>
    <row r="35" spans="5:8" x14ac:dyDescent="0.35">
      <c r="E35" t="s">
        <v>30</v>
      </c>
      <c r="F35" t="s">
        <v>552</v>
      </c>
      <c r="G35" s="3">
        <v>12</v>
      </c>
      <c r="H35" s="16">
        <f t="shared" si="2"/>
        <v>100</v>
      </c>
    </row>
    <row r="36" spans="5:8" x14ac:dyDescent="0.35">
      <c r="E36" t="s">
        <v>30</v>
      </c>
      <c r="F36" t="s">
        <v>555</v>
      </c>
      <c r="G36" s="3">
        <v>1</v>
      </c>
      <c r="H36" s="16">
        <f t="shared" si="2"/>
        <v>8.3333333333333321</v>
      </c>
    </row>
    <row r="37" spans="5:8" x14ac:dyDescent="0.35">
      <c r="E37" t="s">
        <v>30</v>
      </c>
      <c r="F37" t="s">
        <v>553</v>
      </c>
      <c r="G37" s="3">
        <v>3</v>
      </c>
      <c r="H37" s="16">
        <f t="shared" si="2"/>
        <v>25</v>
      </c>
    </row>
    <row r="38" spans="5:8" x14ac:dyDescent="0.35">
      <c r="E38" t="s">
        <v>30</v>
      </c>
      <c r="F38" t="s">
        <v>547</v>
      </c>
      <c r="G38" s="3">
        <v>12</v>
      </c>
      <c r="H38" s="16">
        <f t="shared" si="2"/>
        <v>100</v>
      </c>
    </row>
    <row r="39" spans="5:8" x14ac:dyDescent="0.35">
      <c r="E39" t="s">
        <v>30</v>
      </c>
      <c r="F39" t="s">
        <v>562</v>
      </c>
      <c r="G39" s="3">
        <v>1</v>
      </c>
      <c r="H39" s="16">
        <f t="shared" si="2"/>
        <v>8.3333333333333321</v>
      </c>
    </row>
    <row r="40" spans="5:8" x14ac:dyDescent="0.35">
      <c r="E40" t="s">
        <v>30</v>
      </c>
      <c r="F40" t="s">
        <v>563</v>
      </c>
      <c r="G40" s="3">
        <v>3</v>
      </c>
      <c r="H40" s="16">
        <f t="shared" si="2"/>
        <v>25</v>
      </c>
    </row>
    <row r="41" spans="5:8" x14ac:dyDescent="0.35">
      <c r="E41" t="s">
        <v>30</v>
      </c>
      <c r="F41" t="s">
        <v>565</v>
      </c>
      <c r="G41" s="3">
        <v>1</v>
      </c>
      <c r="H41" s="16">
        <f t="shared" si="2"/>
        <v>8.3333333333333321</v>
      </c>
    </row>
    <row r="42" spans="5:8" x14ac:dyDescent="0.35">
      <c r="E42" t="s">
        <v>30</v>
      </c>
      <c r="F42" t="s">
        <v>742</v>
      </c>
      <c r="G42" s="3">
        <v>12</v>
      </c>
      <c r="H42" s="16">
        <f t="shared" si="2"/>
        <v>100</v>
      </c>
    </row>
    <row r="43" spans="5:8" x14ac:dyDescent="0.35">
      <c r="E43" t="s">
        <v>30</v>
      </c>
      <c r="F43" t="s">
        <v>548</v>
      </c>
      <c r="G43" s="3">
        <v>12</v>
      </c>
      <c r="H43" s="16">
        <f t="shared" si="2"/>
        <v>100</v>
      </c>
    </row>
    <row r="44" spans="5:8" x14ac:dyDescent="0.35">
      <c r="E44" t="s">
        <v>30</v>
      </c>
      <c r="F44" t="s">
        <v>569</v>
      </c>
      <c r="G44" s="3">
        <v>12</v>
      </c>
      <c r="H44" s="16">
        <f t="shared" si="2"/>
        <v>100</v>
      </c>
    </row>
    <row r="45" spans="5:8" x14ac:dyDescent="0.35">
      <c r="E45" t="s">
        <v>30</v>
      </c>
      <c r="F45" t="s">
        <v>575</v>
      </c>
      <c r="G45" s="3">
        <v>12</v>
      </c>
      <c r="H45" s="16">
        <f t="shared" si="2"/>
        <v>100</v>
      </c>
    </row>
    <row r="46" spans="5:8" x14ac:dyDescent="0.35">
      <c r="E46" t="s">
        <v>30</v>
      </c>
      <c r="F46" t="s">
        <v>664</v>
      </c>
      <c r="G46" s="3">
        <v>1</v>
      </c>
      <c r="H46" s="16">
        <f t="shared" si="2"/>
        <v>8.3333333333333321</v>
      </c>
    </row>
    <row r="47" spans="5:8" x14ac:dyDescent="0.35">
      <c r="E47" t="s">
        <v>30</v>
      </c>
      <c r="F47" t="s">
        <v>612</v>
      </c>
      <c r="G47" s="3">
        <v>2</v>
      </c>
      <c r="H47" s="16">
        <f t="shared" si="2"/>
        <v>16.666666666666664</v>
      </c>
    </row>
    <row r="48" spans="5:8" x14ac:dyDescent="0.35">
      <c r="E48" t="s">
        <v>30</v>
      </c>
      <c r="F48" t="s">
        <v>611</v>
      </c>
      <c r="G48" s="3">
        <v>1</v>
      </c>
      <c r="H48" s="16">
        <f t="shared" si="2"/>
        <v>8.3333333333333321</v>
      </c>
    </row>
    <row r="49" spans="5:8" x14ac:dyDescent="0.35">
      <c r="E49" t="s">
        <v>30</v>
      </c>
      <c r="F49" t="s">
        <v>761</v>
      </c>
      <c r="G49" s="3">
        <v>1</v>
      </c>
      <c r="H49" s="16">
        <f t="shared" si="2"/>
        <v>8.3333333333333321</v>
      </c>
    </row>
    <row r="50" spans="5:8" x14ac:dyDescent="0.35">
      <c r="E50" t="s">
        <v>30</v>
      </c>
      <c r="F50" t="s">
        <v>622</v>
      </c>
      <c r="G50" s="3">
        <v>1</v>
      </c>
      <c r="H50" s="16">
        <f t="shared" si="2"/>
        <v>8.3333333333333321</v>
      </c>
    </row>
    <row r="51" spans="5:8" x14ac:dyDescent="0.35">
      <c r="E51" t="s">
        <v>30</v>
      </c>
      <c r="F51" t="s">
        <v>609</v>
      </c>
      <c r="G51" s="3">
        <v>1</v>
      </c>
      <c r="H51" s="16">
        <f t="shared" si="2"/>
        <v>8.3333333333333321</v>
      </c>
    </row>
    <row r="52" spans="5:8" x14ac:dyDescent="0.35">
      <c r="E52" s="12" t="s">
        <v>708</v>
      </c>
      <c r="F52" s="12" t="s">
        <v>552</v>
      </c>
      <c r="G52" s="13">
        <v>15</v>
      </c>
      <c r="H52" s="17">
        <f>(G52/15)*100</f>
        <v>100</v>
      </c>
    </row>
    <row r="53" spans="5:8" x14ac:dyDescent="0.35">
      <c r="E53" t="s">
        <v>708</v>
      </c>
      <c r="F53" t="s">
        <v>556</v>
      </c>
      <c r="G53" s="3">
        <v>1</v>
      </c>
      <c r="H53" s="16">
        <f t="shared" ref="H53:H72" si="3">(G53/15)*100</f>
        <v>6.666666666666667</v>
      </c>
    </row>
    <row r="54" spans="5:8" x14ac:dyDescent="0.35">
      <c r="E54" t="s">
        <v>73</v>
      </c>
      <c r="F54" t="s">
        <v>551</v>
      </c>
      <c r="G54" s="3">
        <v>15</v>
      </c>
      <c r="H54" s="16">
        <f t="shared" si="3"/>
        <v>100</v>
      </c>
    </row>
    <row r="55" spans="5:8" x14ac:dyDescent="0.35">
      <c r="E55" t="s">
        <v>73</v>
      </c>
      <c r="F55" t="s">
        <v>547</v>
      </c>
      <c r="G55" s="3">
        <v>1</v>
      </c>
      <c r="H55" s="16">
        <f t="shared" si="3"/>
        <v>6.666666666666667</v>
      </c>
    </row>
    <row r="56" spans="5:8" x14ac:dyDescent="0.35">
      <c r="E56" t="s">
        <v>73</v>
      </c>
      <c r="F56" t="s">
        <v>557</v>
      </c>
      <c r="G56" s="3">
        <v>4</v>
      </c>
      <c r="H56" s="16">
        <f t="shared" si="3"/>
        <v>26.666666666666668</v>
      </c>
    </row>
    <row r="57" spans="5:8" x14ac:dyDescent="0.35">
      <c r="E57" t="s">
        <v>73</v>
      </c>
      <c r="F57" t="s">
        <v>549</v>
      </c>
      <c r="G57" s="3">
        <v>5</v>
      </c>
      <c r="H57" s="16">
        <f t="shared" si="3"/>
        <v>33.333333333333329</v>
      </c>
    </row>
    <row r="58" spans="5:8" x14ac:dyDescent="0.35">
      <c r="E58" t="s">
        <v>73</v>
      </c>
      <c r="F58" t="s">
        <v>566</v>
      </c>
      <c r="G58" s="3">
        <v>15</v>
      </c>
      <c r="H58" s="16">
        <f t="shared" si="3"/>
        <v>100</v>
      </c>
    </row>
    <row r="59" spans="5:8" x14ac:dyDescent="0.35">
      <c r="E59" t="s">
        <v>73</v>
      </c>
      <c r="F59" t="s">
        <v>563</v>
      </c>
      <c r="G59" s="3">
        <v>15</v>
      </c>
      <c r="H59" s="16">
        <f t="shared" si="3"/>
        <v>100</v>
      </c>
    </row>
    <row r="60" spans="5:8" x14ac:dyDescent="0.35">
      <c r="E60" t="s">
        <v>73</v>
      </c>
      <c r="F60" t="s">
        <v>686</v>
      </c>
      <c r="G60" s="3">
        <v>1</v>
      </c>
      <c r="H60" s="16">
        <f t="shared" si="3"/>
        <v>6.666666666666667</v>
      </c>
    </row>
    <row r="61" spans="5:8" x14ac:dyDescent="0.35">
      <c r="E61" t="s">
        <v>73</v>
      </c>
      <c r="F61" t="s">
        <v>569</v>
      </c>
      <c r="G61" s="3">
        <v>15</v>
      </c>
      <c r="H61" s="16">
        <f t="shared" si="3"/>
        <v>100</v>
      </c>
    </row>
    <row r="62" spans="5:8" x14ac:dyDescent="0.35">
      <c r="E62" t="s">
        <v>73</v>
      </c>
      <c r="F62" t="s">
        <v>546</v>
      </c>
      <c r="G62" s="3">
        <v>3</v>
      </c>
      <c r="H62" s="16">
        <f t="shared" si="3"/>
        <v>20</v>
      </c>
    </row>
    <row r="63" spans="5:8" x14ac:dyDescent="0.35">
      <c r="E63" t="s">
        <v>73</v>
      </c>
      <c r="F63" t="s">
        <v>742</v>
      </c>
      <c r="G63" s="3">
        <v>15</v>
      </c>
      <c r="H63" s="16">
        <f t="shared" si="3"/>
        <v>100</v>
      </c>
    </row>
    <row r="64" spans="5:8" x14ac:dyDescent="0.35">
      <c r="E64" t="s">
        <v>73</v>
      </c>
      <c r="F64" t="s">
        <v>642</v>
      </c>
      <c r="G64" s="3">
        <v>1</v>
      </c>
      <c r="H64" s="16">
        <f t="shared" si="3"/>
        <v>6.666666666666667</v>
      </c>
    </row>
    <row r="65" spans="5:8" x14ac:dyDescent="0.35">
      <c r="E65" t="s">
        <v>73</v>
      </c>
      <c r="F65" t="s">
        <v>570</v>
      </c>
      <c r="G65" s="3">
        <v>2</v>
      </c>
      <c r="H65" s="16">
        <f t="shared" si="3"/>
        <v>13.333333333333334</v>
      </c>
    </row>
    <row r="66" spans="5:8" x14ac:dyDescent="0.35">
      <c r="E66" t="s">
        <v>73</v>
      </c>
      <c r="F66" t="s">
        <v>707</v>
      </c>
      <c r="G66" s="3">
        <v>1</v>
      </c>
      <c r="H66" s="16">
        <f t="shared" si="3"/>
        <v>6.666666666666667</v>
      </c>
    </row>
    <row r="67" spans="5:8" x14ac:dyDescent="0.35">
      <c r="E67" t="s">
        <v>73</v>
      </c>
      <c r="F67" t="s">
        <v>585</v>
      </c>
      <c r="G67" s="3">
        <v>1</v>
      </c>
      <c r="H67" s="16">
        <f t="shared" si="3"/>
        <v>6.666666666666667</v>
      </c>
    </row>
    <row r="68" spans="5:8" x14ac:dyDescent="0.35">
      <c r="E68" t="s">
        <v>73</v>
      </c>
      <c r="F68" t="s">
        <v>571</v>
      </c>
      <c r="G68" s="3">
        <v>1</v>
      </c>
      <c r="H68" s="16">
        <f t="shared" si="3"/>
        <v>6.666666666666667</v>
      </c>
    </row>
    <row r="69" spans="5:8" x14ac:dyDescent="0.35">
      <c r="E69" t="s">
        <v>73</v>
      </c>
      <c r="F69" t="s">
        <v>575</v>
      </c>
      <c r="G69" s="3">
        <v>15</v>
      </c>
      <c r="H69" s="16">
        <f t="shared" si="3"/>
        <v>100</v>
      </c>
    </row>
    <row r="70" spans="5:8" x14ac:dyDescent="0.35">
      <c r="E70" t="s">
        <v>73</v>
      </c>
      <c r="F70" t="s">
        <v>612</v>
      </c>
      <c r="G70" s="3">
        <v>1</v>
      </c>
      <c r="H70" s="16">
        <f t="shared" si="3"/>
        <v>6.666666666666667</v>
      </c>
    </row>
    <row r="71" spans="5:8" x14ac:dyDescent="0.35">
      <c r="E71" t="s">
        <v>73</v>
      </c>
      <c r="F71" t="s">
        <v>553</v>
      </c>
      <c r="G71" s="3">
        <v>1</v>
      </c>
      <c r="H71" s="16">
        <f t="shared" si="3"/>
        <v>6.666666666666667</v>
      </c>
    </row>
    <row r="72" spans="5:8" x14ac:dyDescent="0.35">
      <c r="E72" t="s">
        <v>73</v>
      </c>
      <c r="F72" t="s">
        <v>628</v>
      </c>
      <c r="G72" s="3">
        <v>2</v>
      </c>
      <c r="H72" s="16">
        <f t="shared" si="3"/>
        <v>13.333333333333334</v>
      </c>
    </row>
    <row r="73" spans="5:8" x14ac:dyDescent="0.35">
      <c r="E73" s="12" t="s">
        <v>43</v>
      </c>
      <c r="F73" s="12" t="s">
        <v>543</v>
      </c>
      <c r="G73" s="13">
        <v>13</v>
      </c>
      <c r="H73" s="17">
        <f>(G73/13)*100</f>
        <v>100</v>
      </c>
    </row>
    <row r="74" spans="5:8" x14ac:dyDescent="0.35">
      <c r="E74" t="s">
        <v>43</v>
      </c>
      <c r="F74" t="s">
        <v>572</v>
      </c>
      <c r="G74" s="3">
        <v>4</v>
      </c>
      <c r="H74" s="16">
        <f t="shared" ref="H74:H92" si="4">(G74/13)*100</f>
        <v>30.76923076923077</v>
      </c>
    </row>
    <row r="75" spans="5:8" x14ac:dyDescent="0.35">
      <c r="E75" t="s">
        <v>43</v>
      </c>
      <c r="F75" t="s">
        <v>573</v>
      </c>
      <c r="G75" s="3">
        <v>4</v>
      </c>
      <c r="H75" s="16">
        <f t="shared" si="4"/>
        <v>30.76923076923077</v>
      </c>
    </row>
    <row r="76" spans="5:8" x14ac:dyDescent="0.35">
      <c r="E76" t="s">
        <v>43</v>
      </c>
      <c r="F76" t="s">
        <v>544</v>
      </c>
      <c r="G76" s="3">
        <v>13</v>
      </c>
      <c r="H76" s="16">
        <f t="shared" si="4"/>
        <v>100</v>
      </c>
    </row>
    <row r="77" spans="5:8" x14ac:dyDescent="0.35">
      <c r="E77" t="s">
        <v>43</v>
      </c>
      <c r="F77" t="s">
        <v>550</v>
      </c>
      <c r="G77" s="3">
        <v>13</v>
      </c>
      <c r="H77" s="16">
        <f t="shared" si="4"/>
        <v>100</v>
      </c>
    </row>
    <row r="78" spans="5:8" x14ac:dyDescent="0.35">
      <c r="E78" t="s">
        <v>43</v>
      </c>
      <c r="F78" t="s">
        <v>561</v>
      </c>
      <c r="G78" s="3">
        <v>13</v>
      </c>
      <c r="H78" s="16">
        <f t="shared" si="4"/>
        <v>100</v>
      </c>
    </row>
    <row r="79" spans="5:8" x14ac:dyDescent="0.35">
      <c r="E79" t="s">
        <v>43</v>
      </c>
      <c r="F79" t="s">
        <v>574</v>
      </c>
      <c r="G79" s="3">
        <v>2</v>
      </c>
      <c r="H79" s="16">
        <f t="shared" si="4"/>
        <v>15.384615384615385</v>
      </c>
    </row>
    <row r="80" spans="5:8" x14ac:dyDescent="0.35">
      <c r="E80" t="s">
        <v>43</v>
      </c>
      <c r="F80" t="s">
        <v>566</v>
      </c>
      <c r="G80" s="3">
        <v>13</v>
      </c>
      <c r="H80" s="16">
        <f t="shared" si="4"/>
        <v>100</v>
      </c>
    </row>
    <row r="81" spans="5:8" x14ac:dyDescent="0.35">
      <c r="E81" t="s">
        <v>43</v>
      </c>
      <c r="F81" t="s">
        <v>554</v>
      </c>
      <c r="G81" s="3">
        <v>13</v>
      </c>
      <c r="H81" s="16">
        <f t="shared" si="4"/>
        <v>100</v>
      </c>
    </row>
    <row r="82" spans="5:8" x14ac:dyDescent="0.35">
      <c r="E82" t="s">
        <v>43</v>
      </c>
      <c r="F82" t="s">
        <v>569</v>
      </c>
      <c r="G82" s="3">
        <v>13</v>
      </c>
      <c r="H82" s="16">
        <f t="shared" si="4"/>
        <v>100</v>
      </c>
    </row>
    <row r="83" spans="5:8" x14ac:dyDescent="0.35">
      <c r="E83" t="s">
        <v>43</v>
      </c>
      <c r="F83" t="s">
        <v>575</v>
      </c>
      <c r="G83" s="3">
        <v>13</v>
      </c>
      <c r="H83" s="16">
        <f t="shared" si="4"/>
        <v>100</v>
      </c>
    </row>
    <row r="84" spans="5:8" x14ac:dyDescent="0.35">
      <c r="E84" t="s">
        <v>43</v>
      </c>
      <c r="F84" t="s">
        <v>564</v>
      </c>
      <c r="G84" s="3">
        <v>2</v>
      </c>
      <c r="H84" s="16">
        <f t="shared" si="4"/>
        <v>15.384615384615385</v>
      </c>
    </row>
    <row r="85" spans="5:8" x14ac:dyDescent="0.35">
      <c r="E85" t="s">
        <v>43</v>
      </c>
      <c r="F85" t="s">
        <v>627</v>
      </c>
      <c r="G85" s="3">
        <v>1</v>
      </c>
      <c r="H85" s="16">
        <f t="shared" si="4"/>
        <v>7.6923076923076925</v>
      </c>
    </row>
    <row r="86" spans="5:8" x14ac:dyDescent="0.35">
      <c r="E86" t="s">
        <v>43</v>
      </c>
      <c r="F86" t="s">
        <v>650</v>
      </c>
      <c r="G86" s="3">
        <v>1</v>
      </c>
      <c r="H86" s="16">
        <f t="shared" si="4"/>
        <v>7.6923076923076925</v>
      </c>
    </row>
    <row r="87" spans="5:8" x14ac:dyDescent="0.35">
      <c r="E87" t="s">
        <v>43</v>
      </c>
      <c r="F87" t="s">
        <v>579</v>
      </c>
      <c r="G87" s="3">
        <v>1</v>
      </c>
      <c r="H87" s="16">
        <f t="shared" si="4"/>
        <v>7.6923076923076925</v>
      </c>
    </row>
    <row r="88" spans="5:8" x14ac:dyDescent="0.35">
      <c r="E88" t="s">
        <v>43</v>
      </c>
      <c r="F88" t="s">
        <v>664</v>
      </c>
      <c r="G88" s="3">
        <v>1</v>
      </c>
      <c r="H88" s="16">
        <f t="shared" si="4"/>
        <v>7.6923076923076925</v>
      </c>
    </row>
    <row r="89" spans="5:8" x14ac:dyDescent="0.35">
      <c r="E89" t="s">
        <v>43</v>
      </c>
      <c r="F89" t="s">
        <v>717</v>
      </c>
      <c r="G89" s="3">
        <v>1</v>
      </c>
      <c r="H89" s="16">
        <f t="shared" si="4"/>
        <v>7.6923076923076925</v>
      </c>
    </row>
    <row r="90" spans="5:8" x14ac:dyDescent="0.35">
      <c r="E90" t="s">
        <v>43</v>
      </c>
      <c r="F90" t="s">
        <v>594</v>
      </c>
      <c r="G90" s="3">
        <v>1</v>
      </c>
      <c r="H90" s="16">
        <f t="shared" si="4"/>
        <v>7.6923076923076925</v>
      </c>
    </row>
    <row r="91" spans="5:8" x14ac:dyDescent="0.35">
      <c r="E91" t="s">
        <v>43</v>
      </c>
      <c r="F91" t="s">
        <v>654</v>
      </c>
      <c r="G91" s="3">
        <v>1</v>
      </c>
      <c r="H91" s="16">
        <f t="shared" si="4"/>
        <v>7.6923076923076925</v>
      </c>
    </row>
    <row r="92" spans="5:8" x14ac:dyDescent="0.35">
      <c r="E92" t="s">
        <v>43</v>
      </c>
      <c r="F92" t="s">
        <v>648</v>
      </c>
      <c r="G92" s="3">
        <v>1</v>
      </c>
      <c r="H92" s="16">
        <f t="shared" si="4"/>
        <v>7.6923076923076925</v>
      </c>
    </row>
    <row r="93" spans="5:8" x14ac:dyDescent="0.35">
      <c r="E93" s="12" t="s">
        <v>709</v>
      </c>
      <c r="F93" s="12" t="s">
        <v>552</v>
      </c>
      <c r="G93" s="13">
        <v>15</v>
      </c>
      <c r="H93" s="17">
        <f>(G93/15)*100</f>
        <v>100</v>
      </c>
    </row>
    <row r="94" spans="5:8" x14ac:dyDescent="0.35">
      <c r="E94" t="s">
        <v>709</v>
      </c>
      <c r="F94" t="s">
        <v>576</v>
      </c>
      <c r="G94" s="3">
        <v>15</v>
      </c>
      <c r="H94" s="16">
        <f t="shared" ref="H94:H109" si="5">(G94/15)*100</f>
        <v>100</v>
      </c>
    </row>
    <row r="95" spans="5:8" x14ac:dyDescent="0.35">
      <c r="E95" t="s">
        <v>59</v>
      </c>
      <c r="F95" t="s">
        <v>577</v>
      </c>
      <c r="G95" s="3">
        <v>15</v>
      </c>
      <c r="H95" s="16">
        <f t="shared" si="5"/>
        <v>100</v>
      </c>
    </row>
    <row r="96" spans="5:8" x14ac:dyDescent="0.35">
      <c r="E96" t="s">
        <v>59</v>
      </c>
      <c r="F96" t="s">
        <v>551</v>
      </c>
      <c r="G96" s="3">
        <v>15</v>
      </c>
      <c r="H96" s="16">
        <f t="shared" si="5"/>
        <v>100</v>
      </c>
    </row>
    <row r="97" spans="5:8" x14ac:dyDescent="0.35">
      <c r="E97" t="s">
        <v>59</v>
      </c>
      <c r="F97" t="s">
        <v>546</v>
      </c>
      <c r="G97" s="3">
        <v>4</v>
      </c>
      <c r="H97" s="16">
        <f t="shared" si="5"/>
        <v>26.666666666666668</v>
      </c>
    </row>
    <row r="98" spans="5:8" x14ac:dyDescent="0.35">
      <c r="E98" t="s">
        <v>59</v>
      </c>
      <c r="F98" t="s">
        <v>557</v>
      </c>
      <c r="G98" s="3">
        <v>2</v>
      </c>
      <c r="H98" s="16">
        <f t="shared" si="5"/>
        <v>13.333333333333334</v>
      </c>
    </row>
    <row r="99" spans="5:8" x14ac:dyDescent="0.35">
      <c r="E99" t="s">
        <v>59</v>
      </c>
      <c r="F99" t="s">
        <v>578</v>
      </c>
      <c r="G99" s="3">
        <v>3</v>
      </c>
      <c r="H99" s="16">
        <f t="shared" si="5"/>
        <v>20</v>
      </c>
    </row>
    <row r="100" spans="5:8" x14ac:dyDescent="0.35">
      <c r="E100" t="s">
        <v>59</v>
      </c>
      <c r="F100" t="s">
        <v>563</v>
      </c>
      <c r="G100" s="3">
        <v>9</v>
      </c>
      <c r="H100" s="16">
        <f t="shared" si="5"/>
        <v>60</v>
      </c>
    </row>
    <row r="101" spans="5:8" x14ac:dyDescent="0.35">
      <c r="E101" t="s">
        <v>59</v>
      </c>
      <c r="F101" t="s">
        <v>564</v>
      </c>
      <c r="G101" s="3">
        <v>2</v>
      </c>
      <c r="H101" s="16">
        <f t="shared" si="5"/>
        <v>13.333333333333334</v>
      </c>
    </row>
    <row r="102" spans="5:8" x14ac:dyDescent="0.35">
      <c r="E102" t="s">
        <v>59</v>
      </c>
      <c r="F102" t="s">
        <v>549</v>
      </c>
      <c r="G102" s="3">
        <v>8</v>
      </c>
      <c r="H102" s="16">
        <f t="shared" si="5"/>
        <v>53.333333333333336</v>
      </c>
    </row>
    <row r="103" spans="5:8" x14ac:dyDescent="0.35">
      <c r="E103" t="s">
        <v>59</v>
      </c>
      <c r="F103" t="s">
        <v>579</v>
      </c>
      <c r="G103" s="3">
        <v>1</v>
      </c>
      <c r="H103" s="16">
        <f t="shared" si="5"/>
        <v>6.666666666666667</v>
      </c>
    </row>
    <row r="104" spans="5:8" x14ac:dyDescent="0.35">
      <c r="E104" t="s">
        <v>59</v>
      </c>
      <c r="F104" t="s">
        <v>556</v>
      </c>
      <c r="G104" s="3">
        <v>2</v>
      </c>
      <c r="H104" s="16">
        <f t="shared" si="5"/>
        <v>13.333333333333334</v>
      </c>
    </row>
    <row r="105" spans="5:8" x14ac:dyDescent="0.35">
      <c r="E105" t="s">
        <v>59</v>
      </c>
      <c r="F105" t="s">
        <v>553</v>
      </c>
      <c r="G105" s="3">
        <v>6</v>
      </c>
      <c r="H105" s="16">
        <f t="shared" si="5"/>
        <v>40</v>
      </c>
    </row>
    <row r="106" spans="5:8" x14ac:dyDescent="0.35">
      <c r="E106" t="s">
        <v>59</v>
      </c>
      <c r="F106" t="s">
        <v>547</v>
      </c>
      <c r="G106" s="3">
        <v>15</v>
      </c>
      <c r="H106" s="16">
        <f t="shared" si="5"/>
        <v>100</v>
      </c>
    </row>
    <row r="107" spans="5:8" x14ac:dyDescent="0.35">
      <c r="E107" t="s">
        <v>59</v>
      </c>
      <c r="F107" t="s">
        <v>756</v>
      </c>
      <c r="G107" s="3">
        <v>1</v>
      </c>
      <c r="H107" s="16">
        <f t="shared" si="5"/>
        <v>6.666666666666667</v>
      </c>
    </row>
    <row r="108" spans="5:8" x14ac:dyDescent="0.35">
      <c r="E108" t="s">
        <v>59</v>
      </c>
      <c r="F108" t="s">
        <v>648</v>
      </c>
      <c r="G108" s="3">
        <v>1</v>
      </c>
      <c r="H108" s="16">
        <f t="shared" si="5"/>
        <v>6.666666666666667</v>
      </c>
    </row>
    <row r="109" spans="5:8" x14ac:dyDescent="0.35">
      <c r="E109" t="s">
        <v>59</v>
      </c>
      <c r="F109" t="s">
        <v>743</v>
      </c>
      <c r="G109" s="3">
        <v>15</v>
      </c>
      <c r="H109" s="16">
        <f t="shared" si="5"/>
        <v>100</v>
      </c>
    </row>
    <row r="110" spans="5:8" x14ac:dyDescent="0.35">
      <c r="E110" s="12" t="s">
        <v>89</v>
      </c>
      <c r="F110" s="12" t="s">
        <v>552</v>
      </c>
      <c r="G110" s="13">
        <v>17</v>
      </c>
      <c r="H110" s="17">
        <f>(G110/17)*100</f>
        <v>100</v>
      </c>
    </row>
    <row r="111" spans="5:8" x14ac:dyDescent="0.35">
      <c r="E111" t="s">
        <v>89</v>
      </c>
      <c r="F111" t="s">
        <v>544</v>
      </c>
      <c r="G111" s="3">
        <v>17</v>
      </c>
      <c r="H111" s="16">
        <f t="shared" ref="H111:H129" si="6">(G111/17)*100</f>
        <v>100</v>
      </c>
    </row>
    <row r="112" spans="5:8" x14ac:dyDescent="0.35">
      <c r="E112" t="s">
        <v>89</v>
      </c>
      <c r="F112" t="s">
        <v>550</v>
      </c>
      <c r="G112" s="3">
        <v>17</v>
      </c>
      <c r="H112" s="16">
        <f t="shared" si="6"/>
        <v>100</v>
      </c>
    </row>
    <row r="113" spans="5:8" x14ac:dyDescent="0.35">
      <c r="E113" t="s">
        <v>89</v>
      </c>
      <c r="F113" t="s">
        <v>575</v>
      </c>
      <c r="G113" s="3">
        <v>17</v>
      </c>
      <c r="H113" s="16">
        <f t="shared" si="6"/>
        <v>100</v>
      </c>
    </row>
    <row r="114" spans="5:8" x14ac:dyDescent="0.35">
      <c r="E114" t="s">
        <v>89</v>
      </c>
      <c r="F114" t="s">
        <v>574</v>
      </c>
      <c r="G114" s="3">
        <v>2</v>
      </c>
      <c r="H114" s="16">
        <f t="shared" si="6"/>
        <v>11.76470588235294</v>
      </c>
    </row>
    <row r="115" spans="5:8" x14ac:dyDescent="0.35">
      <c r="E115" t="s">
        <v>89</v>
      </c>
      <c r="F115" t="s">
        <v>557</v>
      </c>
      <c r="G115" s="3">
        <v>8</v>
      </c>
      <c r="H115" s="16">
        <f t="shared" si="6"/>
        <v>47.058823529411761</v>
      </c>
    </row>
    <row r="116" spans="5:8" x14ac:dyDescent="0.35">
      <c r="E116" t="s">
        <v>89</v>
      </c>
      <c r="F116" t="s">
        <v>576</v>
      </c>
      <c r="G116" s="3">
        <v>17</v>
      </c>
      <c r="H116" s="16">
        <f t="shared" si="6"/>
        <v>100</v>
      </c>
    </row>
    <row r="117" spans="5:8" x14ac:dyDescent="0.35">
      <c r="E117" t="s">
        <v>89</v>
      </c>
      <c r="F117" t="s">
        <v>566</v>
      </c>
      <c r="G117" s="3">
        <v>17</v>
      </c>
      <c r="H117" s="16">
        <f t="shared" si="6"/>
        <v>100</v>
      </c>
    </row>
    <row r="118" spans="5:8" x14ac:dyDescent="0.35">
      <c r="E118" t="s">
        <v>89</v>
      </c>
      <c r="F118" t="s">
        <v>742</v>
      </c>
      <c r="G118" s="3">
        <v>17</v>
      </c>
      <c r="H118" s="16">
        <f t="shared" si="6"/>
        <v>100</v>
      </c>
    </row>
    <row r="119" spans="5:8" x14ac:dyDescent="0.35">
      <c r="E119" t="s">
        <v>89</v>
      </c>
      <c r="F119" t="s">
        <v>546</v>
      </c>
      <c r="G119">
        <v>9</v>
      </c>
      <c r="H119" s="16">
        <f t="shared" si="6"/>
        <v>52.941176470588239</v>
      </c>
    </row>
    <row r="120" spans="5:8" x14ac:dyDescent="0.35">
      <c r="E120" t="s">
        <v>89</v>
      </c>
      <c r="F120" t="s">
        <v>656</v>
      </c>
      <c r="G120">
        <v>1</v>
      </c>
      <c r="H120" s="16">
        <f t="shared" si="6"/>
        <v>5.8823529411764701</v>
      </c>
    </row>
    <row r="121" spans="5:8" x14ac:dyDescent="0.35">
      <c r="E121" t="s">
        <v>89</v>
      </c>
      <c r="F121" t="s">
        <v>553</v>
      </c>
      <c r="G121">
        <v>9</v>
      </c>
      <c r="H121" s="16">
        <f t="shared" si="6"/>
        <v>52.941176470588239</v>
      </c>
    </row>
    <row r="122" spans="5:8" x14ac:dyDescent="0.35">
      <c r="E122" t="s">
        <v>89</v>
      </c>
      <c r="F122" t="s">
        <v>556</v>
      </c>
      <c r="G122">
        <v>3</v>
      </c>
      <c r="H122" s="16">
        <f t="shared" si="6"/>
        <v>17.647058823529413</v>
      </c>
    </row>
    <row r="123" spans="5:8" x14ac:dyDescent="0.35">
      <c r="E123" t="s">
        <v>89</v>
      </c>
      <c r="F123" t="s">
        <v>564</v>
      </c>
      <c r="G123">
        <v>6</v>
      </c>
      <c r="H123" s="16">
        <f t="shared" si="6"/>
        <v>35.294117647058826</v>
      </c>
    </row>
    <row r="124" spans="5:8" x14ac:dyDescent="0.35">
      <c r="E124" t="s">
        <v>89</v>
      </c>
      <c r="F124" t="s">
        <v>563</v>
      </c>
      <c r="G124">
        <v>9</v>
      </c>
      <c r="H124" s="16">
        <f t="shared" si="6"/>
        <v>52.941176470588239</v>
      </c>
    </row>
    <row r="125" spans="5:8" x14ac:dyDescent="0.35">
      <c r="E125" t="s">
        <v>89</v>
      </c>
      <c r="F125" t="s">
        <v>579</v>
      </c>
      <c r="G125">
        <v>4</v>
      </c>
      <c r="H125" s="16">
        <f t="shared" si="6"/>
        <v>23.52941176470588</v>
      </c>
    </row>
    <row r="126" spans="5:8" x14ac:dyDescent="0.35">
      <c r="E126" t="s">
        <v>89</v>
      </c>
      <c r="F126" t="s">
        <v>549</v>
      </c>
      <c r="G126">
        <v>3</v>
      </c>
      <c r="H126" s="16">
        <f t="shared" si="6"/>
        <v>17.647058823529413</v>
      </c>
    </row>
    <row r="127" spans="5:8" x14ac:dyDescent="0.35">
      <c r="E127" t="s">
        <v>89</v>
      </c>
      <c r="F127" t="s">
        <v>664</v>
      </c>
      <c r="G127">
        <v>1</v>
      </c>
      <c r="H127" s="16">
        <f t="shared" si="6"/>
        <v>5.8823529411764701</v>
      </c>
    </row>
    <row r="128" spans="5:8" x14ac:dyDescent="0.35">
      <c r="E128" t="s">
        <v>89</v>
      </c>
      <c r="F128" t="s">
        <v>602</v>
      </c>
      <c r="G128">
        <v>1</v>
      </c>
      <c r="H128" s="16">
        <f t="shared" si="6"/>
        <v>5.8823529411764701</v>
      </c>
    </row>
    <row r="129" spans="5:8" x14ac:dyDescent="0.35">
      <c r="E129" t="s">
        <v>89</v>
      </c>
      <c r="F129" t="s">
        <v>594</v>
      </c>
      <c r="G129">
        <v>1</v>
      </c>
      <c r="H129" s="16">
        <f t="shared" si="6"/>
        <v>5.8823529411764701</v>
      </c>
    </row>
    <row r="130" spans="5:8" x14ac:dyDescent="0.35">
      <c r="E130" s="12" t="s">
        <v>580</v>
      </c>
      <c r="F130" s="12" t="s">
        <v>566</v>
      </c>
      <c r="G130" s="13">
        <v>15</v>
      </c>
      <c r="H130" s="17">
        <f>(G130/15)*100</f>
        <v>100</v>
      </c>
    </row>
    <row r="131" spans="5:8" x14ac:dyDescent="0.35">
      <c r="E131" t="s">
        <v>580</v>
      </c>
      <c r="F131" t="s">
        <v>569</v>
      </c>
      <c r="G131" s="3">
        <v>15</v>
      </c>
      <c r="H131" s="16">
        <f t="shared" ref="H131:H152" si="7">(G131/15)*100</f>
        <v>100</v>
      </c>
    </row>
    <row r="132" spans="5:8" x14ac:dyDescent="0.35">
      <c r="E132" t="s">
        <v>107</v>
      </c>
      <c r="F132" t="s">
        <v>743</v>
      </c>
      <c r="G132" s="3">
        <v>15</v>
      </c>
      <c r="H132" s="16">
        <f t="shared" si="7"/>
        <v>100</v>
      </c>
    </row>
    <row r="133" spans="5:8" x14ac:dyDescent="0.35">
      <c r="E133" t="s">
        <v>107</v>
      </c>
      <c r="F133" t="s">
        <v>575</v>
      </c>
      <c r="G133" s="3">
        <v>15</v>
      </c>
      <c r="H133" s="16">
        <f t="shared" si="7"/>
        <v>100</v>
      </c>
    </row>
    <row r="134" spans="5:8" x14ac:dyDescent="0.35">
      <c r="E134" t="s">
        <v>107</v>
      </c>
      <c r="F134" t="s">
        <v>551</v>
      </c>
      <c r="G134" s="3">
        <v>15</v>
      </c>
      <c r="H134" s="16">
        <f t="shared" si="7"/>
        <v>100</v>
      </c>
    </row>
    <row r="135" spans="5:8" x14ac:dyDescent="0.35">
      <c r="E135" t="s">
        <v>107</v>
      </c>
      <c r="F135" t="s">
        <v>547</v>
      </c>
      <c r="G135" s="3">
        <v>15</v>
      </c>
      <c r="H135" s="16">
        <f t="shared" si="7"/>
        <v>100</v>
      </c>
    </row>
    <row r="136" spans="5:8" x14ac:dyDescent="0.35">
      <c r="E136" t="s">
        <v>107</v>
      </c>
      <c r="F136" t="s">
        <v>553</v>
      </c>
      <c r="G136" s="3">
        <v>13</v>
      </c>
      <c r="H136" s="16">
        <f t="shared" si="7"/>
        <v>86.666666666666671</v>
      </c>
    </row>
    <row r="137" spans="5:8" x14ac:dyDescent="0.35">
      <c r="E137" t="s">
        <v>107</v>
      </c>
      <c r="F137" t="s">
        <v>564</v>
      </c>
      <c r="G137" s="3">
        <v>15</v>
      </c>
      <c r="H137" s="16">
        <f t="shared" si="7"/>
        <v>100</v>
      </c>
    </row>
    <row r="138" spans="5:8" x14ac:dyDescent="0.35">
      <c r="E138" t="s">
        <v>107</v>
      </c>
      <c r="F138" t="s">
        <v>546</v>
      </c>
      <c r="G138" s="3">
        <v>10</v>
      </c>
      <c r="H138" s="16">
        <f t="shared" si="7"/>
        <v>66.666666666666657</v>
      </c>
    </row>
    <row r="139" spans="5:8" x14ac:dyDescent="0.35">
      <c r="E139" t="s">
        <v>107</v>
      </c>
      <c r="F139" t="s">
        <v>552</v>
      </c>
      <c r="G139" s="3">
        <v>15</v>
      </c>
      <c r="H139" s="16">
        <f t="shared" si="7"/>
        <v>100</v>
      </c>
    </row>
    <row r="140" spans="5:8" x14ac:dyDescent="0.35">
      <c r="E140" t="s">
        <v>107</v>
      </c>
      <c r="F140" t="s">
        <v>563</v>
      </c>
      <c r="G140">
        <v>7</v>
      </c>
      <c r="H140" s="16">
        <f t="shared" si="7"/>
        <v>46.666666666666664</v>
      </c>
    </row>
    <row r="141" spans="5:8" x14ac:dyDescent="0.35">
      <c r="E141" t="s">
        <v>107</v>
      </c>
      <c r="F141" t="s">
        <v>638</v>
      </c>
      <c r="G141" s="3">
        <v>1</v>
      </c>
      <c r="H141" s="16">
        <f t="shared" si="7"/>
        <v>6.666666666666667</v>
      </c>
    </row>
    <row r="142" spans="5:8" x14ac:dyDescent="0.35">
      <c r="E142" t="s">
        <v>107</v>
      </c>
      <c r="F142" t="s">
        <v>564</v>
      </c>
      <c r="G142" s="3">
        <v>4</v>
      </c>
      <c r="H142" s="16">
        <f t="shared" si="7"/>
        <v>26.666666666666668</v>
      </c>
    </row>
    <row r="143" spans="5:8" x14ac:dyDescent="0.35">
      <c r="E143" t="s">
        <v>107</v>
      </c>
      <c r="F143" t="s">
        <v>557</v>
      </c>
      <c r="G143" s="3">
        <v>9</v>
      </c>
      <c r="H143" s="16">
        <f t="shared" si="7"/>
        <v>60</v>
      </c>
    </row>
    <row r="144" spans="5:8" x14ac:dyDescent="0.35">
      <c r="E144" t="s">
        <v>107</v>
      </c>
      <c r="F144" t="s">
        <v>585</v>
      </c>
      <c r="G144" s="3">
        <v>2</v>
      </c>
      <c r="H144" s="16">
        <f t="shared" si="7"/>
        <v>13.333333333333334</v>
      </c>
    </row>
    <row r="145" spans="5:8" x14ac:dyDescent="0.35">
      <c r="E145" t="s">
        <v>107</v>
      </c>
      <c r="F145" t="s">
        <v>549</v>
      </c>
      <c r="G145" s="3">
        <v>6</v>
      </c>
      <c r="H145" s="16">
        <f t="shared" si="7"/>
        <v>40</v>
      </c>
    </row>
    <row r="146" spans="5:8" x14ac:dyDescent="0.35">
      <c r="E146" t="s">
        <v>107</v>
      </c>
      <c r="F146" t="s">
        <v>579</v>
      </c>
      <c r="G146" s="3">
        <v>4</v>
      </c>
      <c r="H146" s="16">
        <f t="shared" si="7"/>
        <v>26.666666666666668</v>
      </c>
    </row>
    <row r="147" spans="5:8" x14ac:dyDescent="0.35">
      <c r="E147" t="s">
        <v>107</v>
      </c>
      <c r="F147" t="s">
        <v>555</v>
      </c>
      <c r="G147" s="3">
        <v>1</v>
      </c>
      <c r="H147" s="16">
        <f t="shared" si="7"/>
        <v>6.666666666666667</v>
      </c>
    </row>
    <row r="148" spans="5:8" x14ac:dyDescent="0.35">
      <c r="E148" t="s">
        <v>107</v>
      </c>
      <c r="F148" t="s">
        <v>758</v>
      </c>
      <c r="G148" s="3">
        <v>1</v>
      </c>
      <c r="H148" s="16">
        <f t="shared" si="7"/>
        <v>6.666666666666667</v>
      </c>
    </row>
    <row r="149" spans="5:8" x14ac:dyDescent="0.35">
      <c r="E149" t="s">
        <v>107</v>
      </c>
      <c r="F149" t="s">
        <v>582</v>
      </c>
      <c r="G149" s="3">
        <v>1</v>
      </c>
      <c r="H149" s="16">
        <f t="shared" si="7"/>
        <v>6.666666666666667</v>
      </c>
    </row>
    <row r="150" spans="5:8" x14ac:dyDescent="0.35">
      <c r="E150" t="s">
        <v>107</v>
      </c>
      <c r="F150" t="s">
        <v>704</v>
      </c>
      <c r="G150" s="3">
        <v>2</v>
      </c>
      <c r="H150" s="16">
        <f t="shared" si="7"/>
        <v>13.333333333333334</v>
      </c>
    </row>
    <row r="151" spans="5:8" x14ac:dyDescent="0.35">
      <c r="E151" t="s">
        <v>107</v>
      </c>
      <c r="F151" t="s">
        <v>690</v>
      </c>
      <c r="G151" s="3">
        <v>1</v>
      </c>
      <c r="H151" s="16">
        <f t="shared" si="7"/>
        <v>6.666666666666667</v>
      </c>
    </row>
    <row r="152" spans="5:8" x14ac:dyDescent="0.35">
      <c r="E152" t="s">
        <v>107</v>
      </c>
      <c r="F152" t="s">
        <v>611</v>
      </c>
      <c r="G152" s="3">
        <v>1</v>
      </c>
      <c r="H152" s="16">
        <f t="shared" si="7"/>
        <v>6.666666666666667</v>
      </c>
    </row>
    <row r="153" spans="5:8" x14ac:dyDescent="0.35">
      <c r="E153" s="12" t="s">
        <v>710</v>
      </c>
      <c r="F153" s="12" t="s">
        <v>561</v>
      </c>
      <c r="G153" s="12">
        <v>10</v>
      </c>
      <c r="H153" s="17">
        <f>(G153/17)*100</f>
        <v>58.82352941176471</v>
      </c>
    </row>
    <row r="154" spans="5:8" x14ac:dyDescent="0.35">
      <c r="E154" t="s">
        <v>710</v>
      </c>
      <c r="F154" t="s">
        <v>583</v>
      </c>
      <c r="G154">
        <v>16</v>
      </c>
      <c r="H154" s="16">
        <f t="shared" ref="H154:H181" si="8">(G154/17)*100</f>
        <v>94.117647058823522</v>
      </c>
    </row>
    <row r="155" spans="5:8" x14ac:dyDescent="0.35">
      <c r="E155" t="s">
        <v>710</v>
      </c>
      <c r="F155" t="s">
        <v>573</v>
      </c>
      <c r="G155">
        <v>13</v>
      </c>
      <c r="H155" s="16">
        <f t="shared" si="8"/>
        <v>76.470588235294116</v>
      </c>
    </row>
    <row r="156" spans="5:8" x14ac:dyDescent="0.35">
      <c r="E156" t="s">
        <v>710</v>
      </c>
      <c r="F156" t="s">
        <v>543</v>
      </c>
      <c r="G156" s="3">
        <v>17</v>
      </c>
      <c r="H156" s="16">
        <f t="shared" si="8"/>
        <v>100</v>
      </c>
    </row>
    <row r="157" spans="5:8" x14ac:dyDescent="0.35">
      <c r="E157" t="s">
        <v>710</v>
      </c>
      <c r="F157" t="s">
        <v>584</v>
      </c>
      <c r="G157" s="3">
        <v>17</v>
      </c>
      <c r="H157" s="16">
        <f t="shared" si="8"/>
        <v>100</v>
      </c>
    </row>
    <row r="158" spans="5:8" x14ac:dyDescent="0.35">
      <c r="E158" t="s">
        <v>710</v>
      </c>
      <c r="F158" t="s">
        <v>544</v>
      </c>
      <c r="G158" s="3">
        <v>17</v>
      </c>
      <c r="H158" s="16">
        <f t="shared" si="8"/>
        <v>100</v>
      </c>
    </row>
    <row r="159" spans="5:8" x14ac:dyDescent="0.35">
      <c r="E159" t="s">
        <v>710</v>
      </c>
      <c r="F159" t="s">
        <v>550</v>
      </c>
      <c r="G159" s="3">
        <v>17</v>
      </c>
      <c r="H159" s="16">
        <f t="shared" si="8"/>
        <v>100</v>
      </c>
    </row>
    <row r="160" spans="5:8" x14ac:dyDescent="0.35">
      <c r="E160" t="s">
        <v>710</v>
      </c>
      <c r="F160" t="s">
        <v>546</v>
      </c>
      <c r="G160" s="3">
        <v>17</v>
      </c>
      <c r="H160" s="16">
        <f t="shared" si="8"/>
        <v>100</v>
      </c>
    </row>
    <row r="161" spans="5:8" x14ac:dyDescent="0.35">
      <c r="E161" t="s">
        <v>710</v>
      </c>
      <c r="F161" t="s">
        <v>564</v>
      </c>
      <c r="G161" s="3">
        <v>12</v>
      </c>
      <c r="H161" s="16">
        <f t="shared" si="8"/>
        <v>70.588235294117652</v>
      </c>
    </row>
    <row r="162" spans="5:8" x14ac:dyDescent="0.35">
      <c r="E162" t="s">
        <v>710</v>
      </c>
      <c r="F162" t="s">
        <v>577</v>
      </c>
      <c r="G162" s="3">
        <v>17</v>
      </c>
      <c r="H162" s="16">
        <f t="shared" si="8"/>
        <v>100</v>
      </c>
    </row>
    <row r="163" spans="5:8" x14ac:dyDescent="0.35">
      <c r="E163" t="s">
        <v>710</v>
      </c>
      <c r="F163" t="s">
        <v>569</v>
      </c>
      <c r="G163" s="3">
        <v>17</v>
      </c>
      <c r="H163" s="16">
        <f t="shared" si="8"/>
        <v>100</v>
      </c>
    </row>
    <row r="164" spans="5:8" x14ac:dyDescent="0.35">
      <c r="E164" t="s">
        <v>710</v>
      </c>
      <c r="F164" t="s">
        <v>554</v>
      </c>
      <c r="G164" s="3">
        <v>5</v>
      </c>
      <c r="H164" s="16">
        <f t="shared" si="8"/>
        <v>29.411764705882355</v>
      </c>
    </row>
    <row r="165" spans="5:8" x14ac:dyDescent="0.35">
      <c r="E165" t="s">
        <v>710</v>
      </c>
      <c r="F165" t="s">
        <v>742</v>
      </c>
      <c r="G165" s="3">
        <v>17</v>
      </c>
      <c r="H165" s="16">
        <f t="shared" si="8"/>
        <v>100</v>
      </c>
    </row>
    <row r="166" spans="5:8" x14ac:dyDescent="0.35">
      <c r="E166" t="s">
        <v>710</v>
      </c>
      <c r="F166" t="s">
        <v>556</v>
      </c>
      <c r="G166">
        <v>1</v>
      </c>
      <c r="H166" s="16">
        <f t="shared" si="8"/>
        <v>5.8823529411764701</v>
      </c>
    </row>
    <row r="167" spans="5:8" x14ac:dyDescent="0.35">
      <c r="E167" t="s">
        <v>710</v>
      </c>
      <c r="F167" t="s">
        <v>579</v>
      </c>
      <c r="G167">
        <v>6</v>
      </c>
      <c r="H167" s="16">
        <f t="shared" si="8"/>
        <v>35.294117647058826</v>
      </c>
    </row>
    <row r="168" spans="5:8" x14ac:dyDescent="0.35">
      <c r="E168" t="s">
        <v>710</v>
      </c>
      <c r="F168" t="s">
        <v>585</v>
      </c>
      <c r="G168">
        <v>3</v>
      </c>
      <c r="H168" s="16">
        <f t="shared" si="8"/>
        <v>17.647058823529413</v>
      </c>
    </row>
    <row r="169" spans="5:8" x14ac:dyDescent="0.35">
      <c r="E169" t="s">
        <v>710</v>
      </c>
      <c r="F169" t="s">
        <v>555</v>
      </c>
      <c r="G169">
        <v>2</v>
      </c>
      <c r="H169" s="16">
        <f t="shared" si="8"/>
        <v>11.76470588235294</v>
      </c>
    </row>
    <row r="170" spans="5:8" x14ac:dyDescent="0.35">
      <c r="E170" t="s">
        <v>710</v>
      </c>
      <c r="F170" t="s">
        <v>586</v>
      </c>
      <c r="G170">
        <v>1</v>
      </c>
      <c r="H170" s="16">
        <f t="shared" si="8"/>
        <v>5.8823529411764701</v>
      </c>
    </row>
    <row r="171" spans="5:8" x14ac:dyDescent="0.35">
      <c r="E171" t="s">
        <v>710</v>
      </c>
      <c r="F171" t="s">
        <v>612</v>
      </c>
      <c r="G171">
        <v>2</v>
      </c>
      <c r="H171" s="16">
        <f t="shared" si="8"/>
        <v>11.76470588235294</v>
      </c>
    </row>
    <row r="172" spans="5:8" x14ac:dyDescent="0.35">
      <c r="E172" t="s">
        <v>710</v>
      </c>
      <c r="F172" t="s">
        <v>574</v>
      </c>
      <c r="G172">
        <v>3</v>
      </c>
      <c r="H172" s="16">
        <f t="shared" si="8"/>
        <v>17.647058823529413</v>
      </c>
    </row>
    <row r="173" spans="5:8" x14ac:dyDescent="0.35">
      <c r="E173" t="s">
        <v>710</v>
      </c>
      <c r="F173" t="s">
        <v>588</v>
      </c>
      <c r="G173">
        <v>1</v>
      </c>
      <c r="H173" s="16">
        <f t="shared" si="8"/>
        <v>5.8823529411764701</v>
      </c>
    </row>
    <row r="174" spans="5:8" x14ac:dyDescent="0.35">
      <c r="E174" t="s">
        <v>710</v>
      </c>
      <c r="F174" t="s">
        <v>545</v>
      </c>
      <c r="G174">
        <v>1</v>
      </c>
      <c r="H174" s="16">
        <f t="shared" si="8"/>
        <v>5.8823529411764701</v>
      </c>
    </row>
    <row r="175" spans="5:8" x14ac:dyDescent="0.35">
      <c r="E175" t="s">
        <v>710</v>
      </c>
      <c r="F175" t="s">
        <v>589</v>
      </c>
      <c r="G175">
        <v>1</v>
      </c>
      <c r="H175" s="16">
        <f t="shared" si="8"/>
        <v>5.8823529411764701</v>
      </c>
    </row>
    <row r="176" spans="5:8" x14ac:dyDescent="0.35">
      <c r="E176" t="s">
        <v>710</v>
      </c>
      <c r="F176" t="s">
        <v>590</v>
      </c>
      <c r="G176">
        <v>1</v>
      </c>
      <c r="H176" s="16">
        <f t="shared" si="8"/>
        <v>5.8823529411764701</v>
      </c>
    </row>
    <row r="177" spans="5:8" x14ac:dyDescent="0.35">
      <c r="E177" t="s">
        <v>710</v>
      </c>
      <c r="F177" t="s">
        <v>638</v>
      </c>
      <c r="G177">
        <v>1</v>
      </c>
      <c r="H177" s="16">
        <f t="shared" si="8"/>
        <v>5.8823529411764701</v>
      </c>
    </row>
    <row r="178" spans="5:8" x14ac:dyDescent="0.35">
      <c r="E178" t="s">
        <v>710</v>
      </c>
      <c r="F178" t="s">
        <v>654</v>
      </c>
      <c r="G178">
        <v>1</v>
      </c>
      <c r="H178" s="16">
        <f t="shared" si="8"/>
        <v>5.8823529411764701</v>
      </c>
    </row>
    <row r="179" spans="5:8" x14ac:dyDescent="0.35">
      <c r="E179" t="s">
        <v>710</v>
      </c>
      <c r="F179" t="s">
        <v>628</v>
      </c>
      <c r="G179">
        <v>1</v>
      </c>
      <c r="H179" s="16">
        <f t="shared" si="8"/>
        <v>5.8823529411764701</v>
      </c>
    </row>
    <row r="180" spans="5:8" x14ac:dyDescent="0.35">
      <c r="E180" t="s">
        <v>710</v>
      </c>
      <c r="F180" t="s">
        <v>594</v>
      </c>
      <c r="G180">
        <v>1</v>
      </c>
      <c r="H180" s="16">
        <f t="shared" si="8"/>
        <v>5.8823529411764701</v>
      </c>
    </row>
    <row r="181" spans="5:8" x14ac:dyDescent="0.35">
      <c r="E181" t="s">
        <v>710</v>
      </c>
      <c r="F181" t="s">
        <v>629</v>
      </c>
      <c r="G181">
        <v>2</v>
      </c>
      <c r="H181" s="16">
        <f t="shared" si="8"/>
        <v>11.76470588235294</v>
      </c>
    </row>
    <row r="182" spans="5:8" x14ac:dyDescent="0.35">
      <c r="E182" s="12" t="s">
        <v>591</v>
      </c>
      <c r="F182" s="12" t="s">
        <v>577</v>
      </c>
      <c r="G182" s="13">
        <v>19</v>
      </c>
      <c r="H182" s="17">
        <f>(G182/19)*100</f>
        <v>100</v>
      </c>
    </row>
    <row r="183" spans="5:8" x14ac:dyDescent="0.35">
      <c r="E183" t="s">
        <v>591</v>
      </c>
      <c r="F183" t="s">
        <v>569</v>
      </c>
      <c r="G183" s="3">
        <v>19</v>
      </c>
      <c r="H183" s="16">
        <f t="shared" ref="H183:H212" si="9">(G183/19)*100</f>
        <v>100</v>
      </c>
    </row>
    <row r="184" spans="5:8" x14ac:dyDescent="0.35">
      <c r="E184" t="s">
        <v>591</v>
      </c>
      <c r="F184" t="s">
        <v>742</v>
      </c>
      <c r="G184" s="3">
        <v>19</v>
      </c>
      <c r="H184" s="16">
        <f t="shared" si="9"/>
        <v>100</v>
      </c>
    </row>
    <row r="185" spans="5:8" x14ac:dyDescent="0.35">
      <c r="E185" t="s">
        <v>591</v>
      </c>
      <c r="F185" t="s">
        <v>543</v>
      </c>
      <c r="G185" s="3">
        <v>19</v>
      </c>
      <c r="H185" s="16">
        <f t="shared" si="9"/>
        <v>100</v>
      </c>
    </row>
    <row r="186" spans="5:8" x14ac:dyDescent="0.35">
      <c r="E186" t="s">
        <v>591</v>
      </c>
      <c r="F186" t="s">
        <v>544</v>
      </c>
      <c r="G186" s="3">
        <v>19</v>
      </c>
      <c r="H186" s="16">
        <f t="shared" si="9"/>
        <v>100</v>
      </c>
    </row>
    <row r="187" spans="5:8" x14ac:dyDescent="0.35">
      <c r="E187" t="s">
        <v>591</v>
      </c>
      <c r="F187" t="s">
        <v>550</v>
      </c>
      <c r="G187" s="3">
        <v>19</v>
      </c>
      <c r="H187" s="16">
        <f t="shared" si="9"/>
        <v>100</v>
      </c>
    </row>
    <row r="188" spans="5:8" x14ac:dyDescent="0.35">
      <c r="E188" t="s">
        <v>591</v>
      </c>
      <c r="F188" t="s">
        <v>575</v>
      </c>
      <c r="G188" s="3">
        <v>19</v>
      </c>
      <c r="H188" s="16">
        <f t="shared" si="9"/>
        <v>100</v>
      </c>
    </row>
    <row r="189" spans="5:8" x14ac:dyDescent="0.35">
      <c r="E189" t="s">
        <v>591</v>
      </c>
      <c r="F189" t="s">
        <v>589</v>
      </c>
      <c r="G189">
        <v>2</v>
      </c>
      <c r="H189" s="16">
        <f t="shared" si="9"/>
        <v>10.526315789473683</v>
      </c>
    </row>
    <row r="190" spans="5:8" x14ac:dyDescent="0.35">
      <c r="E190" t="s">
        <v>591</v>
      </c>
      <c r="F190" t="s">
        <v>553</v>
      </c>
      <c r="G190">
        <v>16</v>
      </c>
      <c r="H190" s="16">
        <f t="shared" si="9"/>
        <v>84.210526315789465</v>
      </c>
    </row>
    <row r="191" spans="5:8" x14ac:dyDescent="0.35">
      <c r="E191" t="s">
        <v>591</v>
      </c>
      <c r="F191" t="s">
        <v>564</v>
      </c>
      <c r="G191">
        <v>14</v>
      </c>
      <c r="H191" s="16">
        <f t="shared" si="9"/>
        <v>73.68421052631578</v>
      </c>
    </row>
    <row r="192" spans="5:8" x14ac:dyDescent="0.35">
      <c r="E192" t="s">
        <v>591</v>
      </c>
      <c r="F192" t="s">
        <v>557</v>
      </c>
      <c r="G192">
        <v>11</v>
      </c>
      <c r="H192" s="16">
        <f t="shared" si="9"/>
        <v>57.894736842105267</v>
      </c>
    </row>
    <row r="193" spans="5:8" x14ac:dyDescent="0.35">
      <c r="E193" t="s">
        <v>591</v>
      </c>
      <c r="F193" t="s">
        <v>546</v>
      </c>
      <c r="G193">
        <v>18</v>
      </c>
      <c r="H193" s="16">
        <f t="shared" si="9"/>
        <v>94.73684210526315</v>
      </c>
    </row>
    <row r="194" spans="5:8" x14ac:dyDescent="0.35">
      <c r="E194" t="s">
        <v>591</v>
      </c>
      <c r="F194" t="s">
        <v>555</v>
      </c>
      <c r="G194">
        <v>2</v>
      </c>
      <c r="H194" s="16">
        <f t="shared" si="9"/>
        <v>10.526315789473683</v>
      </c>
    </row>
    <row r="195" spans="5:8" x14ac:dyDescent="0.35">
      <c r="E195" t="s">
        <v>591</v>
      </c>
      <c r="F195" t="s">
        <v>549</v>
      </c>
      <c r="G195">
        <v>11</v>
      </c>
      <c r="H195" s="16">
        <f t="shared" si="9"/>
        <v>57.894736842105267</v>
      </c>
    </row>
    <row r="196" spans="5:8" x14ac:dyDescent="0.35">
      <c r="E196" t="s">
        <v>591</v>
      </c>
      <c r="F196" t="s">
        <v>563</v>
      </c>
      <c r="G196">
        <v>6</v>
      </c>
      <c r="H196" s="16">
        <f t="shared" si="9"/>
        <v>31.578947368421051</v>
      </c>
    </row>
    <row r="197" spans="5:8" x14ac:dyDescent="0.35">
      <c r="E197" t="s">
        <v>591</v>
      </c>
      <c r="F197" t="s">
        <v>579</v>
      </c>
      <c r="G197">
        <v>5</v>
      </c>
      <c r="H197" s="16">
        <f t="shared" si="9"/>
        <v>26.315789473684209</v>
      </c>
    </row>
    <row r="198" spans="5:8" x14ac:dyDescent="0.35">
      <c r="E198" t="s">
        <v>591</v>
      </c>
      <c r="F198" t="s">
        <v>582</v>
      </c>
      <c r="G198">
        <v>4</v>
      </c>
      <c r="H198" s="16">
        <f t="shared" si="9"/>
        <v>21.052631578947366</v>
      </c>
    </row>
    <row r="199" spans="5:8" x14ac:dyDescent="0.35">
      <c r="E199" t="s">
        <v>591</v>
      </c>
      <c r="F199" t="s">
        <v>757</v>
      </c>
      <c r="G199">
        <v>2</v>
      </c>
      <c r="H199" s="16">
        <f t="shared" si="9"/>
        <v>10.526315789473683</v>
      </c>
    </row>
    <row r="200" spans="5:8" x14ac:dyDescent="0.35">
      <c r="E200" t="s">
        <v>591</v>
      </c>
      <c r="F200" t="s">
        <v>581</v>
      </c>
      <c r="G200">
        <v>1</v>
      </c>
      <c r="H200" s="16">
        <f t="shared" si="9"/>
        <v>5.2631578947368416</v>
      </c>
    </row>
    <row r="201" spans="5:8" x14ac:dyDescent="0.35">
      <c r="E201" t="s">
        <v>591</v>
      </c>
      <c r="F201" t="s">
        <v>612</v>
      </c>
      <c r="G201">
        <v>5</v>
      </c>
      <c r="H201" s="16">
        <f t="shared" si="9"/>
        <v>26.315789473684209</v>
      </c>
    </row>
    <row r="202" spans="5:8" x14ac:dyDescent="0.35">
      <c r="E202" t="s">
        <v>591</v>
      </c>
      <c r="F202" t="s">
        <v>585</v>
      </c>
      <c r="G202">
        <v>2</v>
      </c>
      <c r="H202" s="16">
        <f t="shared" si="9"/>
        <v>10.526315789473683</v>
      </c>
    </row>
    <row r="203" spans="5:8" x14ac:dyDescent="0.35">
      <c r="E203" t="s">
        <v>591</v>
      </c>
      <c r="F203" t="s">
        <v>609</v>
      </c>
      <c r="G203">
        <v>2</v>
      </c>
      <c r="H203" s="16">
        <f t="shared" si="9"/>
        <v>10.526315789473683</v>
      </c>
    </row>
    <row r="204" spans="5:8" x14ac:dyDescent="0.35">
      <c r="E204" t="s">
        <v>591</v>
      </c>
      <c r="F204" t="s">
        <v>601</v>
      </c>
      <c r="G204">
        <v>1</v>
      </c>
      <c r="H204" s="16">
        <f t="shared" si="9"/>
        <v>5.2631578947368416</v>
      </c>
    </row>
    <row r="205" spans="5:8" x14ac:dyDescent="0.35">
      <c r="E205" t="s">
        <v>591</v>
      </c>
      <c r="F205" t="s">
        <v>597</v>
      </c>
      <c r="G205">
        <v>2</v>
      </c>
      <c r="H205" s="16">
        <f t="shared" si="9"/>
        <v>10.526315789473683</v>
      </c>
    </row>
    <row r="206" spans="5:8" x14ac:dyDescent="0.35">
      <c r="E206" t="s">
        <v>591</v>
      </c>
      <c r="F206" t="s">
        <v>574</v>
      </c>
      <c r="G206">
        <v>1</v>
      </c>
      <c r="H206" s="16">
        <f t="shared" si="9"/>
        <v>5.2631578947368416</v>
      </c>
    </row>
    <row r="207" spans="5:8" x14ac:dyDescent="0.35">
      <c r="E207" t="s">
        <v>591</v>
      </c>
      <c r="F207" t="s">
        <v>596</v>
      </c>
      <c r="G207">
        <v>1</v>
      </c>
      <c r="H207" s="16">
        <f t="shared" si="9"/>
        <v>5.2631578947368416</v>
      </c>
    </row>
    <row r="208" spans="5:8" x14ac:dyDescent="0.35">
      <c r="E208" t="s">
        <v>591</v>
      </c>
      <c r="F208" t="s">
        <v>611</v>
      </c>
      <c r="G208">
        <v>1</v>
      </c>
      <c r="H208" s="16">
        <f t="shared" si="9"/>
        <v>5.2631578947368416</v>
      </c>
    </row>
    <row r="209" spans="5:8" x14ac:dyDescent="0.35">
      <c r="E209" t="s">
        <v>591</v>
      </c>
      <c r="F209" t="s">
        <v>613</v>
      </c>
      <c r="G209">
        <v>1</v>
      </c>
      <c r="H209" s="16">
        <f t="shared" si="9"/>
        <v>5.2631578947368416</v>
      </c>
    </row>
    <row r="210" spans="5:8" x14ac:dyDescent="0.35">
      <c r="E210" t="s">
        <v>591</v>
      </c>
      <c r="F210" t="s">
        <v>614</v>
      </c>
      <c r="G210">
        <v>1</v>
      </c>
      <c r="H210" s="16">
        <f t="shared" si="9"/>
        <v>5.2631578947368416</v>
      </c>
    </row>
    <row r="211" spans="5:8" x14ac:dyDescent="0.35">
      <c r="E211" t="s">
        <v>591</v>
      </c>
      <c r="F211" t="s">
        <v>590</v>
      </c>
      <c r="G211">
        <v>1</v>
      </c>
      <c r="H211" s="16">
        <f t="shared" si="9"/>
        <v>5.2631578947368416</v>
      </c>
    </row>
    <row r="212" spans="5:8" x14ac:dyDescent="0.35">
      <c r="E212" t="s">
        <v>591</v>
      </c>
      <c r="F212" t="s">
        <v>705</v>
      </c>
      <c r="G212">
        <v>1</v>
      </c>
      <c r="H212" s="16">
        <f t="shared" si="9"/>
        <v>5.2631578947368416</v>
      </c>
    </row>
    <row r="213" spans="5:8" x14ac:dyDescent="0.35">
      <c r="E213" s="12" t="s">
        <v>711</v>
      </c>
      <c r="F213" s="12" t="s">
        <v>577</v>
      </c>
      <c r="G213" s="13">
        <v>21</v>
      </c>
      <c r="H213" s="17">
        <f>(G213/21)*100</f>
        <v>100</v>
      </c>
    </row>
    <row r="214" spans="5:8" x14ac:dyDescent="0.35">
      <c r="E214" t="s">
        <v>711</v>
      </c>
      <c r="F214" t="s">
        <v>569</v>
      </c>
      <c r="G214" s="3">
        <v>21</v>
      </c>
      <c r="H214" s="16">
        <f t="shared" ref="H214:H243" si="10">(G214/21)*100</f>
        <v>100</v>
      </c>
    </row>
    <row r="215" spans="5:8" x14ac:dyDescent="0.35">
      <c r="E215" t="s">
        <v>592</v>
      </c>
      <c r="F215" t="s">
        <v>742</v>
      </c>
      <c r="G215" s="3">
        <v>21</v>
      </c>
      <c r="H215" s="16">
        <f t="shared" si="10"/>
        <v>100</v>
      </c>
    </row>
    <row r="216" spans="5:8" x14ac:dyDescent="0.35">
      <c r="E216" t="s">
        <v>592</v>
      </c>
      <c r="F216" t="s">
        <v>543</v>
      </c>
      <c r="G216" s="3">
        <v>21</v>
      </c>
      <c r="H216" s="16">
        <f t="shared" si="10"/>
        <v>100</v>
      </c>
    </row>
    <row r="217" spans="5:8" x14ac:dyDescent="0.35">
      <c r="E217" t="s">
        <v>592</v>
      </c>
      <c r="F217" t="s">
        <v>544</v>
      </c>
      <c r="G217" s="3">
        <v>21</v>
      </c>
      <c r="H217" s="16">
        <f t="shared" si="10"/>
        <v>100</v>
      </c>
    </row>
    <row r="218" spans="5:8" x14ac:dyDescent="0.35">
      <c r="E218" t="s">
        <v>592</v>
      </c>
      <c r="F218" t="s">
        <v>550</v>
      </c>
      <c r="G218" s="3">
        <v>21</v>
      </c>
      <c r="H218" s="16">
        <f t="shared" si="10"/>
        <v>100</v>
      </c>
    </row>
    <row r="219" spans="5:8" x14ac:dyDescent="0.35">
      <c r="E219" t="s">
        <v>592</v>
      </c>
      <c r="F219" t="s">
        <v>575</v>
      </c>
      <c r="G219" s="3">
        <v>21</v>
      </c>
      <c r="H219" s="16">
        <f t="shared" si="10"/>
        <v>100</v>
      </c>
    </row>
    <row r="220" spans="5:8" x14ac:dyDescent="0.35">
      <c r="E220" t="s">
        <v>592</v>
      </c>
      <c r="F220" t="s">
        <v>564</v>
      </c>
      <c r="G220">
        <v>18</v>
      </c>
      <c r="H220" s="16">
        <f t="shared" si="10"/>
        <v>85.714285714285708</v>
      </c>
    </row>
    <row r="221" spans="5:8" x14ac:dyDescent="0.35">
      <c r="E221" t="s">
        <v>592</v>
      </c>
      <c r="F221" t="s">
        <v>546</v>
      </c>
      <c r="G221">
        <v>20</v>
      </c>
      <c r="H221" s="16">
        <f t="shared" si="10"/>
        <v>95.238095238095227</v>
      </c>
    </row>
    <row r="222" spans="5:8" x14ac:dyDescent="0.35">
      <c r="E222" t="s">
        <v>592</v>
      </c>
      <c r="F222" t="s">
        <v>557</v>
      </c>
      <c r="G222">
        <v>16</v>
      </c>
      <c r="H222" s="16">
        <f t="shared" si="10"/>
        <v>76.19047619047619</v>
      </c>
    </row>
    <row r="223" spans="5:8" x14ac:dyDescent="0.35">
      <c r="E223" t="s">
        <v>592</v>
      </c>
      <c r="F223" t="s">
        <v>553</v>
      </c>
      <c r="G223">
        <v>19</v>
      </c>
      <c r="H223" s="16">
        <f t="shared" si="10"/>
        <v>90.476190476190482</v>
      </c>
    </row>
    <row r="224" spans="5:8" x14ac:dyDescent="0.35">
      <c r="E224" t="s">
        <v>592</v>
      </c>
      <c r="F224" t="s">
        <v>585</v>
      </c>
      <c r="G224">
        <v>6</v>
      </c>
      <c r="H224" s="16">
        <f t="shared" si="10"/>
        <v>28.571428571428569</v>
      </c>
    </row>
    <row r="225" spans="5:8" x14ac:dyDescent="0.35">
      <c r="E225" t="s">
        <v>592</v>
      </c>
      <c r="F225" t="s">
        <v>617</v>
      </c>
      <c r="G225">
        <v>1</v>
      </c>
      <c r="H225" s="16">
        <f t="shared" si="10"/>
        <v>4.7619047619047619</v>
      </c>
    </row>
    <row r="226" spans="5:8" x14ac:dyDescent="0.35">
      <c r="E226" t="s">
        <v>592</v>
      </c>
      <c r="F226" t="s">
        <v>549</v>
      </c>
      <c r="G226">
        <v>17</v>
      </c>
      <c r="H226" s="16">
        <f t="shared" si="10"/>
        <v>80.952380952380949</v>
      </c>
    </row>
    <row r="227" spans="5:8" x14ac:dyDescent="0.35">
      <c r="E227" t="s">
        <v>592</v>
      </c>
      <c r="F227" t="s">
        <v>611</v>
      </c>
      <c r="G227">
        <v>5</v>
      </c>
      <c r="H227" s="16">
        <f t="shared" si="10"/>
        <v>23.809523809523807</v>
      </c>
    </row>
    <row r="228" spans="5:8" x14ac:dyDescent="0.35">
      <c r="E228" t="s">
        <v>592</v>
      </c>
      <c r="F228" t="s">
        <v>581</v>
      </c>
      <c r="G228">
        <v>1</v>
      </c>
      <c r="H228" s="16">
        <f t="shared" si="10"/>
        <v>4.7619047619047619</v>
      </c>
    </row>
    <row r="229" spans="5:8" x14ac:dyDescent="0.35">
      <c r="E229" t="s">
        <v>592</v>
      </c>
      <c r="F229" t="s">
        <v>598</v>
      </c>
      <c r="G229">
        <v>5</v>
      </c>
      <c r="H229" s="16">
        <f t="shared" si="10"/>
        <v>23.809523809523807</v>
      </c>
    </row>
    <row r="230" spans="5:8" x14ac:dyDescent="0.35">
      <c r="E230" t="s">
        <v>592</v>
      </c>
      <c r="F230" t="s">
        <v>612</v>
      </c>
      <c r="G230">
        <v>10</v>
      </c>
      <c r="H230" s="16">
        <f t="shared" si="10"/>
        <v>47.619047619047613</v>
      </c>
    </row>
    <row r="231" spans="5:8" x14ac:dyDescent="0.35">
      <c r="E231" t="s">
        <v>592</v>
      </c>
      <c r="F231" t="s">
        <v>615</v>
      </c>
      <c r="G231">
        <v>1</v>
      </c>
      <c r="H231" s="16">
        <f t="shared" si="10"/>
        <v>4.7619047619047619</v>
      </c>
    </row>
    <row r="232" spans="5:8" x14ac:dyDescent="0.35">
      <c r="E232" t="s">
        <v>592</v>
      </c>
      <c r="F232" t="s">
        <v>561</v>
      </c>
      <c r="G232">
        <v>7</v>
      </c>
      <c r="H232" s="16">
        <f t="shared" si="10"/>
        <v>33.333333333333329</v>
      </c>
    </row>
    <row r="233" spans="5:8" x14ac:dyDescent="0.35">
      <c r="E233" t="s">
        <v>592</v>
      </c>
      <c r="F233" t="s">
        <v>601</v>
      </c>
      <c r="G233">
        <v>2</v>
      </c>
      <c r="H233" s="16">
        <f t="shared" si="10"/>
        <v>9.5238095238095237</v>
      </c>
    </row>
    <row r="234" spans="5:8" x14ac:dyDescent="0.35">
      <c r="E234" t="s">
        <v>592</v>
      </c>
      <c r="F234" t="s">
        <v>616</v>
      </c>
      <c r="G234">
        <v>1</v>
      </c>
      <c r="H234" s="16">
        <f t="shared" si="10"/>
        <v>4.7619047619047619</v>
      </c>
    </row>
    <row r="235" spans="5:8" x14ac:dyDescent="0.35">
      <c r="E235" t="s">
        <v>592</v>
      </c>
      <c r="F235" t="s">
        <v>609</v>
      </c>
      <c r="G235">
        <v>3</v>
      </c>
      <c r="H235" s="16">
        <f t="shared" si="10"/>
        <v>14.285714285714285</v>
      </c>
    </row>
    <row r="236" spans="5:8" x14ac:dyDescent="0.35">
      <c r="E236" t="s">
        <v>592</v>
      </c>
      <c r="F236" t="s">
        <v>555</v>
      </c>
      <c r="G236">
        <v>1</v>
      </c>
      <c r="H236" s="16">
        <f t="shared" si="10"/>
        <v>4.7619047619047619</v>
      </c>
    </row>
    <row r="237" spans="5:8" x14ac:dyDescent="0.35">
      <c r="E237" t="s">
        <v>592</v>
      </c>
      <c r="F237" t="s">
        <v>618</v>
      </c>
      <c r="G237">
        <v>1</v>
      </c>
      <c r="H237" s="16">
        <f t="shared" si="10"/>
        <v>4.7619047619047619</v>
      </c>
    </row>
    <row r="238" spans="5:8" x14ac:dyDescent="0.35">
      <c r="E238" t="s">
        <v>592</v>
      </c>
      <c r="F238" t="s">
        <v>732</v>
      </c>
      <c r="G238">
        <v>1</v>
      </c>
      <c r="H238" s="16">
        <f t="shared" si="10"/>
        <v>4.7619047619047619</v>
      </c>
    </row>
    <row r="239" spans="5:8" x14ac:dyDescent="0.35">
      <c r="E239" t="s">
        <v>592</v>
      </c>
      <c r="F239" t="s">
        <v>619</v>
      </c>
      <c r="G239">
        <v>1</v>
      </c>
      <c r="H239" s="16">
        <f t="shared" si="10"/>
        <v>4.7619047619047619</v>
      </c>
    </row>
    <row r="240" spans="5:8" x14ac:dyDescent="0.35">
      <c r="E240" t="s">
        <v>592</v>
      </c>
      <c r="F240" t="s">
        <v>651</v>
      </c>
      <c r="G240">
        <v>2</v>
      </c>
      <c r="H240" s="16">
        <f t="shared" si="10"/>
        <v>9.5238095238095237</v>
      </c>
    </row>
    <row r="241" spans="5:8" x14ac:dyDescent="0.35">
      <c r="E241" t="s">
        <v>592</v>
      </c>
      <c r="F241" t="s">
        <v>622</v>
      </c>
      <c r="G241">
        <v>1</v>
      </c>
      <c r="H241" s="16">
        <f t="shared" si="10"/>
        <v>4.7619047619047619</v>
      </c>
    </row>
    <row r="242" spans="5:8" x14ac:dyDescent="0.35">
      <c r="E242" t="s">
        <v>592</v>
      </c>
      <c r="F242" t="s">
        <v>664</v>
      </c>
      <c r="G242">
        <v>1</v>
      </c>
      <c r="H242" s="16">
        <f t="shared" si="10"/>
        <v>4.7619047619047619</v>
      </c>
    </row>
    <row r="243" spans="5:8" x14ac:dyDescent="0.35">
      <c r="E243" t="s">
        <v>592</v>
      </c>
      <c r="F243" t="s">
        <v>760</v>
      </c>
      <c r="G243">
        <v>1</v>
      </c>
      <c r="H243" s="16">
        <f t="shared" si="10"/>
        <v>4.7619047619047619</v>
      </c>
    </row>
    <row r="244" spans="5:8" x14ac:dyDescent="0.35">
      <c r="E244" s="12" t="s">
        <v>712</v>
      </c>
      <c r="F244" s="12" t="s">
        <v>577</v>
      </c>
      <c r="G244" s="13">
        <v>16</v>
      </c>
      <c r="H244" s="17">
        <f>(G244/16)*100</f>
        <v>100</v>
      </c>
    </row>
    <row r="245" spans="5:8" x14ac:dyDescent="0.35">
      <c r="E245" t="s">
        <v>712</v>
      </c>
      <c r="F245" t="s">
        <v>569</v>
      </c>
      <c r="G245" s="3">
        <v>16</v>
      </c>
      <c r="H245" s="16">
        <f t="shared" ref="H245:H270" si="11">(G245/16)*100</f>
        <v>100</v>
      </c>
    </row>
    <row r="246" spans="5:8" x14ac:dyDescent="0.35">
      <c r="E246" t="s">
        <v>184</v>
      </c>
      <c r="F246" t="s">
        <v>742</v>
      </c>
      <c r="G246" s="3">
        <v>16</v>
      </c>
      <c r="H246" s="16">
        <f t="shared" si="11"/>
        <v>100</v>
      </c>
    </row>
    <row r="247" spans="5:8" x14ac:dyDescent="0.35">
      <c r="E247" t="s">
        <v>184</v>
      </c>
      <c r="F247" t="s">
        <v>574</v>
      </c>
      <c r="G247" s="3">
        <v>1</v>
      </c>
      <c r="H247" s="16">
        <f t="shared" si="11"/>
        <v>6.25</v>
      </c>
    </row>
    <row r="248" spans="5:8" x14ac:dyDescent="0.35">
      <c r="E248" t="s">
        <v>184</v>
      </c>
      <c r="F248" t="s">
        <v>551</v>
      </c>
      <c r="G248" s="3">
        <v>16</v>
      </c>
      <c r="H248" s="16">
        <f t="shared" si="11"/>
        <v>100</v>
      </c>
    </row>
    <row r="249" spans="5:8" x14ac:dyDescent="0.35">
      <c r="E249" t="s">
        <v>184</v>
      </c>
      <c r="F249" t="s">
        <v>543</v>
      </c>
      <c r="G249" s="3">
        <v>16</v>
      </c>
      <c r="H249" s="16">
        <f t="shared" si="11"/>
        <v>100</v>
      </c>
    </row>
    <row r="250" spans="5:8" x14ac:dyDescent="0.35">
      <c r="E250" t="s">
        <v>184</v>
      </c>
      <c r="F250" t="s">
        <v>575</v>
      </c>
      <c r="G250" s="3">
        <v>16</v>
      </c>
      <c r="H250" s="16">
        <f t="shared" si="11"/>
        <v>100</v>
      </c>
    </row>
    <row r="251" spans="5:8" x14ac:dyDescent="0.35">
      <c r="E251" t="s">
        <v>184</v>
      </c>
      <c r="F251" t="s">
        <v>557</v>
      </c>
      <c r="G251">
        <v>11</v>
      </c>
      <c r="H251" s="16">
        <f t="shared" si="11"/>
        <v>68.75</v>
      </c>
    </row>
    <row r="252" spans="5:8" x14ac:dyDescent="0.35">
      <c r="E252" t="s">
        <v>184</v>
      </c>
      <c r="F252" t="s">
        <v>546</v>
      </c>
      <c r="G252">
        <v>16</v>
      </c>
      <c r="H252" s="16">
        <f t="shared" si="11"/>
        <v>100</v>
      </c>
    </row>
    <row r="253" spans="5:8" x14ac:dyDescent="0.35">
      <c r="E253" t="s">
        <v>184</v>
      </c>
      <c r="F253" t="s">
        <v>581</v>
      </c>
      <c r="G253">
        <v>2</v>
      </c>
      <c r="H253" s="16">
        <f t="shared" si="11"/>
        <v>12.5</v>
      </c>
    </row>
    <row r="254" spans="5:8" x14ac:dyDescent="0.35">
      <c r="E254" t="s">
        <v>184</v>
      </c>
      <c r="F254" t="s">
        <v>589</v>
      </c>
      <c r="G254">
        <v>1</v>
      </c>
      <c r="H254" s="16">
        <f t="shared" si="11"/>
        <v>6.25</v>
      </c>
    </row>
    <row r="255" spans="5:8" x14ac:dyDescent="0.35">
      <c r="E255" t="s">
        <v>184</v>
      </c>
      <c r="F255" t="s">
        <v>564</v>
      </c>
      <c r="G255">
        <v>11</v>
      </c>
      <c r="H255" s="16">
        <f t="shared" si="11"/>
        <v>68.75</v>
      </c>
    </row>
    <row r="256" spans="5:8" x14ac:dyDescent="0.35">
      <c r="E256" t="s">
        <v>184</v>
      </c>
      <c r="F256" t="s">
        <v>553</v>
      </c>
      <c r="G256">
        <v>14</v>
      </c>
      <c r="H256" s="16">
        <f t="shared" si="11"/>
        <v>87.5</v>
      </c>
    </row>
    <row r="257" spans="5:8" x14ac:dyDescent="0.35">
      <c r="E257" t="s">
        <v>184</v>
      </c>
      <c r="F257" t="s">
        <v>549</v>
      </c>
      <c r="G257">
        <v>10</v>
      </c>
      <c r="H257" s="16">
        <f t="shared" si="11"/>
        <v>62.5</v>
      </c>
    </row>
    <row r="258" spans="5:8" x14ac:dyDescent="0.35">
      <c r="E258" t="s">
        <v>184</v>
      </c>
      <c r="F258" t="s">
        <v>594</v>
      </c>
      <c r="G258">
        <v>3</v>
      </c>
      <c r="H258" s="16">
        <f t="shared" si="11"/>
        <v>18.75</v>
      </c>
    </row>
    <row r="259" spans="5:8" x14ac:dyDescent="0.35">
      <c r="E259" t="s">
        <v>184</v>
      </c>
      <c r="F259" t="s">
        <v>563</v>
      </c>
      <c r="G259">
        <v>9</v>
      </c>
      <c r="H259" s="16">
        <f t="shared" si="11"/>
        <v>56.25</v>
      </c>
    </row>
    <row r="260" spans="5:8" x14ac:dyDescent="0.35">
      <c r="E260" t="s">
        <v>184</v>
      </c>
      <c r="F260" t="s">
        <v>595</v>
      </c>
      <c r="G260">
        <v>1</v>
      </c>
      <c r="H260" s="16">
        <f t="shared" si="11"/>
        <v>6.25</v>
      </c>
    </row>
    <row r="261" spans="5:8" x14ac:dyDescent="0.35">
      <c r="E261" t="s">
        <v>184</v>
      </c>
      <c r="F261" t="s">
        <v>596</v>
      </c>
      <c r="G261">
        <v>1</v>
      </c>
      <c r="H261" s="16">
        <f t="shared" si="11"/>
        <v>6.25</v>
      </c>
    </row>
    <row r="262" spans="5:8" x14ac:dyDescent="0.35">
      <c r="E262" t="s">
        <v>184</v>
      </c>
      <c r="F262" t="s">
        <v>579</v>
      </c>
      <c r="G262">
        <v>1</v>
      </c>
      <c r="H262" s="16">
        <f t="shared" si="11"/>
        <v>6.25</v>
      </c>
    </row>
    <row r="263" spans="5:8" x14ac:dyDescent="0.35">
      <c r="E263" t="s">
        <v>184</v>
      </c>
      <c r="F263" t="s">
        <v>597</v>
      </c>
      <c r="G263">
        <v>1</v>
      </c>
      <c r="H263" s="16">
        <f t="shared" si="11"/>
        <v>6.25</v>
      </c>
    </row>
    <row r="264" spans="5:8" x14ac:dyDescent="0.35">
      <c r="E264" t="s">
        <v>184</v>
      </c>
      <c r="F264" t="s">
        <v>672</v>
      </c>
      <c r="G264">
        <v>2</v>
      </c>
      <c r="H264" s="16">
        <f t="shared" si="11"/>
        <v>12.5</v>
      </c>
    </row>
    <row r="265" spans="5:8" x14ac:dyDescent="0.35">
      <c r="E265" t="s">
        <v>184</v>
      </c>
      <c r="F265" t="s">
        <v>604</v>
      </c>
      <c r="G265">
        <v>2</v>
      </c>
      <c r="H265" s="16">
        <f t="shared" si="11"/>
        <v>12.5</v>
      </c>
    </row>
    <row r="266" spans="5:8" x14ac:dyDescent="0.35">
      <c r="E266" t="s">
        <v>184</v>
      </c>
      <c r="F266" t="s">
        <v>628</v>
      </c>
      <c r="G266">
        <v>1</v>
      </c>
      <c r="H266" s="16">
        <f t="shared" si="11"/>
        <v>6.25</v>
      </c>
    </row>
    <row r="267" spans="5:8" x14ac:dyDescent="0.35">
      <c r="E267" t="s">
        <v>184</v>
      </c>
      <c r="F267" t="s">
        <v>629</v>
      </c>
      <c r="G267">
        <v>1</v>
      </c>
      <c r="H267" s="16">
        <f t="shared" si="11"/>
        <v>6.25</v>
      </c>
    </row>
    <row r="268" spans="5:8" x14ac:dyDescent="0.35">
      <c r="E268" t="s">
        <v>184</v>
      </c>
      <c r="F268" t="s">
        <v>684</v>
      </c>
      <c r="G268">
        <v>1</v>
      </c>
      <c r="H268" s="16">
        <f t="shared" si="11"/>
        <v>6.25</v>
      </c>
    </row>
    <row r="269" spans="5:8" x14ac:dyDescent="0.35">
      <c r="E269" t="s">
        <v>184</v>
      </c>
      <c r="F269" t="s">
        <v>638</v>
      </c>
      <c r="G269">
        <v>1</v>
      </c>
      <c r="H269" s="16">
        <f t="shared" si="11"/>
        <v>6.25</v>
      </c>
    </row>
    <row r="270" spans="5:8" x14ac:dyDescent="0.35">
      <c r="E270" t="s">
        <v>184</v>
      </c>
      <c r="F270" t="s">
        <v>598</v>
      </c>
      <c r="G270">
        <v>2</v>
      </c>
      <c r="H270" s="16">
        <f t="shared" si="11"/>
        <v>12.5</v>
      </c>
    </row>
    <row r="271" spans="5:8" x14ac:dyDescent="0.35">
      <c r="E271" s="12" t="s">
        <v>713</v>
      </c>
      <c r="F271" s="12" t="s">
        <v>577</v>
      </c>
      <c r="G271" s="13">
        <v>16</v>
      </c>
      <c r="H271" s="17">
        <f>(G271/16)*100</f>
        <v>100</v>
      </c>
    </row>
    <row r="272" spans="5:8" x14ac:dyDescent="0.35">
      <c r="E272" t="s">
        <v>713</v>
      </c>
      <c r="F272" t="s">
        <v>569</v>
      </c>
      <c r="G272" s="3">
        <v>16</v>
      </c>
      <c r="H272" s="16">
        <f t="shared" ref="H272:H296" si="12">(G272/16)*100</f>
        <v>100</v>
      </c>
    </row>
    <row r="273" spans="5:8" x14ac:dyDescent="0.35">
      <c r="E273" t="s">
        <v>201</v>
      </c>
      <c r="F273" t="s">
        <v>742</v>
      </c>
      <c r="G273" s="3">
        <v>16</v>
      </c>
      <c r="H273" s="16">
        <f t="shared" si="12"/>
        <v>100</v>
      </c>
    </row>
    <row r="274" spans="5:8" x14ac:dyDescent="0.35">
      <c r="E274" t="s">
        <v>201</v>
      </c>
      <c r="F274" t="s">
        <v>557</v>
      </c>
      <c r="G274">
        <v>7</v>
      </c>
      <c r="H274" s="16">
        <f t="shared" si="12"/>
        <v>43.75</v>
      </c>
    </row>
    <row r="275" spans="5:8" x14ac:dyDescent="0.35">
      <c r="E275" t="s">
        <v>201</v>
      </c>
      <c r="F275" t="s">
        <v>544</v>
      </c>
      <c r="G275" s="3">
        <v>16</v>
      </c>
      <c r="H275" s="16">
        <f t="shared" si="12"/>
        <v>100</v>
      </c>
    </row>
    <row r="276" spans="5:8" x14ac:dyDescent="0.35">
      <c r="E276" t="s">
        <v>201</v>
      </c>
      <c r="F276" t="s">
        <v>550</v>
      </c>
      <c r="G276" s="3">
        <v>16</v>
      </c>
      <c r="H276" s="16">
        <f t="shared" si="12"/>
        <v>100</v>
      </c>
    </row>
    <row r="277" spans="5:8" x14ac:dyDescent="0.35">
      <c r="E277" t="s">
        <v>201</v>
      </c>
      <c r="F277" t="s">
        <v>546</v>
      </c>
      <c r="G277" s="3">
        <v>14</v>
      </c>
      <c r="H277" s="16">
        <f t="shared" si="12"/>
        <v>87.5</v>
      </c>
    </row>
    <row r="278" spans="5:8" x14ac:dyDescent="0.35">
      <c r="E278" t="s">
        <v>201</v>
      </c>
      <c r="F278" t="s">
        <v>590</v>
      </c>
      <c r="G278">
        <v>2</v>
      </c>
      <c r="H278" s="16">
        <f t="shared" si="12"/>
        <v>12.5</v>
      </c>
    </row>
    <row r="279" spans="5:8" x14ac:dyDescent="0.35">
      <c r="E279" t="s">
        <v>201</v>
      </c>
      <c r="F279" t="s">
        <v>564</v>
      </c>
      <c r="G279" s="3">
        <v>10</v>
      </c>
      <c r="H279" s="16">
        <f t="shared" si="12"/>
        <v>62.5</v>
      </c>
    </row>
    <row r="280" spans="5:8" x14ac:dyDescent="0.35">
      <c r="E280" t="s">
        <v>201</v>
      </c>
      <c r="F280" t="s">
        <v>549</v>
      </c>
      <c r="G280" s="3">
        <v>9</v>
      </c>
      <c r="H280" s="16">
        <f t="shared" si="12"/>
        <v>56.25</v>
      </c>
    </row>
    <row r="281" spans="5:8" x14ac:dyDescent="0.35">
      <c r="E281" t="s">
        <v>201</v>
      </c>
      <c r="F281" t="s">
        <v>552</v>
      </c>
      <c r="G281" s="3">
        <v>16</v>
      </c>
      <c r="H281" s="16">
        <f t="shared" si="12"/>
        <v>100</v>
      </c>
    </row>
    <row r="282" spans="5:8" x14ac:dyDescent="0.35">
      <c r="E282" t="s">
        <v>201</v>
      </c>
      <c r="F282" t="s">
        <v>553</v>
      </c>
      <c r="G282" s="3">
        <v>11</v>
      </c>
      <c r="H282" s="16">
        <f t="shared" si="12"/>
        <v>68.75</v>
      </c>
    </row>
    <row r="283" spans="5:8" x14ac:dyDescent="0.35">
      <c r="E283" t="s">
        <v>201</v>
      </c>
      <c r="F283" t="s">
        <v>600</v>
      </c>
      <c r="G283" s="3">
        <v>3</v>
      </c>
      <c r="H283" s="16">
        <f t="shared" si="12"/>
        <v>18.75</v>
      </c>
    </row>
    <row r="284" spans="5:8" x14ac:dyDescent="0.35">
      <c r="E284" t="s">
        <v>201</v>
      </c>
      <c r="F284" t="s">
        <v>589</v>
      </c>
      <c r="G284" s="3">
        <v>1</v>
      </c>
      <c r="H284" s="16">
        <f t="shared" si="12"/>
        <v>6.25</v>
      </c>
    </row>
    <row r="285" spans="5:8" x14ac:dyDescent="0.35">
      <c r="E285" t="s">
        <v>201</v>
      </c>
      <c r="F285" t="s">
        <v>574</v>
      </c>
      <c r="G285" s="3">
        <v>1</v>
      </c>
      <c r="H285" s="16">
        <f t="shared" si="12"/>
        <v>6.25</v>
      </c>
    </row>
    <row r="286" spans="5:8" x14ac:dyDescent="0.35">
      <c r="E286" t="s">
        <v>201</v>
      </c>
      <c r="F286" t="s">
        <v>579</v>
      </c>
      <c r="G286" s="3">
        <v>4</v>
      </c>
      <c r="H286" s="16">
        <f t="shared" si="12"/>
        <v>25</v>
      </c>
    </row>
    <row r="287" spans="5:8" x14ac:dyDescent="0.35">
      <c r="E287" t="s">
        <v>201</v>
      </c>
      <c r="F287" t="s">
        <v>563</v>
      </c>
      <c r="G287" s="3">
        <v>7</v>
      </c>
      <c r="H287" s="16">
        <f t="shared" si="12"/>
        <v>43.75</v>
      </c>
    </row>
    <row r="288" spans="5:8" x14ac:dyDescent="0.35">
      <c r="E288" t="s">
        <v>201</v>
      </c>
      <c r="F288" t="s">
        <v>599</v>
      </c>
      <c r="G288" s="3">
        <v>2</v>
      </c>
      <c r="H288" s="16">
        <f t="shared" si="12"/>
        <v>12.5</v>
      </c>
    </row>
    <row r="289" spans="5:8" x14ac:dyDescent="0.35">
      <c r="E289" t="s">
        <v>201</v>
      </c>
      <c r="F289" t="s">
        <v>575</v>
      </c>
      <c r="G289" s="3">
        <v>16</v>
      </c>
      <c r="H289" s="16">
        <f t="shared" si="12"/>
        <v>100</v>
      </c>
    </row>
    <row r="290" spans="5:8" x14ac:dyDescent="0.35">
      <c r="E290" t="s">
        <v>201</v>
      </c>
      <c r="F290" t="s">
        <v>629</v>
      </c>
      <c r="G290">
        <v>1</v>
      </c>
      <c r="H290" s="16">
        <f t="shared" si="12"/>
        <v>6.25</v>
      </c>
    </row>
    <row r="291" spans="5:8" x14ac:dyDescent="0.35">
      <c r="E291" t="s">
        <v>201</v>
      </c>
      <c r="F291" t="s">
        <v>601</v>
      </c>
      <c r="G291">
        <v>1</v>
      </c>
      <c r="H291" s="16">
        <f t="shared" si="12"/>
        <v>6.25</v>
      </c>
    </row>
    <row r="292" spans="5:8" x14ac:dyDescent="0.35">
      <c r="E292" t="s">
        <v>201</v>
      </c>
      <c r="F292" t="s">
        <v>602</v>
      </c>
      <c r="G292">
        <v>1</v>
      </c>
      <c r="H292" s="16">
        <f t="shared" si="12"/>
        <v>6.25</v>
      </c>
    </row>
    <row r="293" spans="5:8" x14ac:dyDescent="0.35">
      <c r="E293" t="s">
        <v>201</v>
      </c>
      <c r="F293" t="s">
        <v>586</v>
      </c>
      <c r="G293">
        <v>1</v>
      </c>
      <c r="H293" s="16">
        <f t="shared" si="12"/>
        <v>6.25</v>
      </c>
    </row>
    <row r="294" spans="5:8" x14ac:dyDescent="0.35">
      <c r="E294" t="s">
        <v>201</v>
      </c>
      <c r="F294" t="s">
        <v>603</v>
      </c>
      <c r="G294">
        <v>1</v>
      </c>
      <c r="H294" s="16">
        <f t="shared" si="12"/>
        <v>6.25</v>
      </c>
    </row>
    <row r="295" spans="5:8" x14ac:dyDescent="0.35">
      <c r="E295" t="s">
        <v>201</v>
      </c>
      <c r="F295" t="s">
        <v>614</v>
      </c>
      <c r="G295">
        <v>1</v>
      </c>
      <c r="H295" s="16">
        <f t="shared" si="12"/>
        <v>6.25</v>
      </c>
    </row>
    <row r="296" spans="5:8" x14ac:dyDescent="0.35">
      <c r="E296" t="s">
        <v>201</v>
      </c>
      <c r="F296" t="s">
        <v>594</v>
      </c>
      <c r="G296">
        <v>1</v>
      </c>
      <c r="H296" s="16">
        <f t="shared" si="12"/>
        <v>6.25</v>
      </c>
    </row>
    <row r="297" spans="5:8" x14ac:dyDescent="0.35">
      <c r="E297" s="12" t="s">
        <v>714</v>
      </c>
      <c r="F297" s="12" t="s">
        <v>577</v>
      </c>
      <c r="G297" s="13">
        <v>19</v>
      </c>
      <c r="H297" s="17">
        <f>(G297/19)*100</f>
        <v>100</v>
      </c>
    </row>
    <row r="298" spans="5:8" x14ac:dyDescent="0.35">
      <c r="E298" t="s">
        <v>714</v>
      </c>
      <c r="F298" t="s">
        <v>569</v>
      </c>
      <c r="G298" s="3">
        <v>19</v>
      </c>
      <c r="H298" s="16">
        <f t="shared" ref="H298:H326" si="13">(G298/19)*100</f>
        <v>100</v>
      </c>
    </row>
    <row r="299" spans="5:8" x14ac:dyDescent="0.35">
      <c r="E299" t="s">
        <v>218</v>
      </c>
      <c r="F299" t="s">
        <v>742</v>
      </c>
      <c r="G299" s="3">
        <v>19</v>
      </c>
      <c r="H299" s="16">
        <f t="shared" si="13"/>
        <v>100</v>
      </c>
    </row>
    <row r="300" spans="5:8" x14ac:dyDescent="0.35">
      <c r="E300" t="s">
        <v>218</v>
      </c>
      <c r="F300" t="s">
        <v>543</v>
      </c>
      <c r="G300" s="3">
        <v>19</v>
      </c>
      <c r="H300" s="16">
        <f t="shared" si="13"/>
        <v>100</v>
      </c>
    </row>
    <row r="301" spans="5:8" x14ac:dyDescent="0.35">
      <c r="E301" t="s">
        <v>218</v>
      </c>
      <c r="F301" t="s">
        <v>544</v>
      </c>
      <c r="G301" s="3">
        <v>19</v>
      </c>
      <c r="H301" s="16">
        <f t="shared" si="13"/>
        <v>100</v>
      </c>
    </row>
    <row r="302" spans="5:8" x14ac:dyDescent="0.35">
      <c r="E302" t="s">
        <v>218</v>
      </c>
      <c r="F302" t="s">
        <v>550</v>
      </c>
      <c r="G302" s="3">
        <v>19</v>
      </c>
      <c r="H302" s="16">
        <f t="shared" si="13"/>
        <v>100</v>
      </c>
    </row>
    <row r="303" spans="5:8" x14ac:dyDescent="0.35">
      <c r="E303" t="s">
        <v>218</v>
      </c>
      <c r="F303" t="s">
        <v>575</v>
      </c>
      <c r="G303" s="3">
        <v>19</v>
      </c>
      <c r="H303" s="16">
        <f t="shared" si="13"/>
        <v>100</v>
      </c>
    </row>
    <row r="304" spans="5:8" x14ac:dyDescent="0.35">
      <c r="E304" t="s">
        <v>218</v>
      </c>
      <c r="F304" t="s">
        <v>553</v>
      </c>
      <c r="G304">
        <v>10</v>
      </c>
      <c r="H304" s="16">
        <f t="shared" si="13"/>
        <v>52.631578947368418</v>
      </c>
    </row>
    <row r="305" spans="5:8" x14ac:dyDescent="0.35">
      <c r="E305" t="s">
        <v>218</v>
      </c>
      <c r="F305" t="s">
        <v>546</v>
      </c>
      <c r="G305">
        <v>16</v>
      </c>
      <c r="H305" s="16">
        <f t="shared" si="13"/>
        <v>84.210526315789465</v>
      </c>
    </row>
    <row r="306" spans="5:8" x14ac:dyDescent="0.35">
      <c r="E306" t="s">
        <v>218</v>
      </c>
      <c r="F306" t="s">
        <v>549</v>
      </c>
      <c r="G306">
        <v>11</v>
      </c>
      <c r="H306" s="16">
        <f t="shared" si="13"/>
        <v>57.894736842105267</v>
      </c>
    </row>
    <row r="307" spans="5:8" x14ac:dyDescent="0.35">
      <c r="E307" t="s">
        <v>218</v>
      </c>
      <c r="F307" t="s">
        <v>590</v>
      </c>
      <c r="G307">
        <v>7</v>
      </c>
      <c r="H307" s="16">
        <f t="shared" si="13"/>
        <v>36.84210526315789</v>
      </c>
    </row>
    <row r="308" spans="5:8" x14ac:dyDescent="0.35">
      <c r="E308" t="s">
        <v>218</v>
      </c>
      <c r="F308" t="s">
        <v>564</v>
      </c>
      <c r="G308">
        <v>17</v>
      </c>
      <c r="H308" s="16">
        <f t="shared" si="13"/>
        <v>89.473684210526315</v>
      </c>
    </row>
    <row r="309" spans="5:8" x14ac:dyDescent="0.35">
      <c r="E309" t="s">
        <v>218</v>
      </c>
      <c r="F309" t="s">
        <v>555</v>
      </c>
      <c r="G309">
        <v>2</v>
      </c>
      <c r="H309" s="16">
        <f t="shared" si="13"/>
        <v>10.526315789473683</v>
      </c>
    </row>
    <row r="310" spans="5:8" x14ac:dyDescent="0.35">
      <c r="E310" t="s">
        <v>218</v>
      </c>
      <c r="F310" t="s">
        <v>603</v>
      </c>
      <c r="G310">
        <v>2</v>
      </c>
      <c r="H310" s="16">
        <f t="shared" si="13"/>
        <v>10.526315789473683</v>
      </c>
    </row>
    <row r="311" spans="5:8" x14ac:dyDescent="0.35">
      <c r="E311" t="s">
        <v>218</v>
      </c>
      <c r="F311" t="s">
        <v>557</v>
      </c>
      <c r="G311">
        <v>9</v>
      </c>
      <c r="H311" s="16">
        <f t="shared" si="13"/>
        <v>47.368421052631575</v>
      </c>
    </row>
    <row r="312" spans="5:8" x14ac:dyDescent="0.35">
      <c r="E312" t="s">
        <v>218</v>
      </c>
      <c r="F312" t="s">
        <v>563</v>
      </c>
      <c r="G312">
        <v>8</v>
      </c>
      <c r="H312" s="16">
        <f t="shared" si="13"/>
        <v>42.105263157894733</v>
      </c>
    </row>
    <row r="313" spans="5:8" x14ac:dyDescent="0.35">
      <c r="E313" t="s">
        <v>218</v>
      </c>
      <c r="F313" t="s">
        <v>609</v>
      </c>
      <c r="G313">
        <v>3</v>
      </c>
      <c r="H313" s="16">
        <f t="shared" si="13"/>
        <v>15.789473684210526</v>
      </c>
    </row>
    <row r="314" spans="5:8" x14ac:dyDescent="0.35">
      <c r="E314" t="s">
        <v>218</v>
      </c>
      <c r="F314" t="s">
        <v>585</v>
      </c>
      <c r="G314">
        <v>6</v>
      </c>
      <c r="H314" s="16">
        <f t="shared" si="13"/>
        <v>31.578947368421051</v>
      </c>
    </row>
    <row r="315" spans="5:8" x14ac:dyDescent="0.35">
      <c r="E315" t="s">
        <v>218</v>
      </c>
      <c r="F315" t="s">
        <v>610</v>
      </c>
      <c r="G315">
        <v>2</v>
      </c>
      <c r="H315" s="16">
        <f t="shared" si="13"/>
        <v>10.526315789473683</v>
      </c>
    </row>
    <row r="316" spans="5:8" x14ac:dyDescent="0.35">
      <c r="E316" t="s">
        <v>218</v>
      </c>
      <c r="F316" t="s">
        <v>581</v>
      </c>
      <c r="G316">
        <v>1</v>
      </c>
      <c r="H316" s="16">
        <f t="shared" si="13"/>
        <v>5.2631578947368416</v>
      </c>
    </row>
    <row r="317" spans="5:8" x14ac:dyDescent="0.35">
      <c r="E317" t="s">
        <v>218</v>
      </c>
      <c r="F317" t="s">
        <v>611</v>
      </c>
      <c r="G317">
        <v>5</v>
      </c>
      <c r="H317" s="16">
        <f t="shared" si="13"/>
        <v>26.315789473684209</v>
      </c>
    </row>
    <row r="318" spans="5:8" x14ac:dyDescent="0.35">
      <c r="E318" t="s">
        <v>218</v>
      </c>
      <c r="F318" t="s">
        <v>634</v>
      </c>
      <c r="G318">
        <v>1</v>
      </c>
      <c r="H318" s="16">
        <f t="shared" si="13"/>
        <v>5.2631578947368416</v>
      </c>
    </row>
    <row r="319" spans="5:8" x14ac:dyDescent="0.35">
      <c r="E319" t="s">
        <v>218</v>
      </c>
      <c r="F319" t="s">
        <v>597</v>
      </c>
      <c r="G319">
        <v>1</v>
      </c>
      <c r="H319" s="16">
        <f t="shared" si="13"/>
        <v>5.2631578947368416</v>
      </c>
    </row>
    <row r="320" spans="5:8" x14ac:dyDescent="0.35">
      <c r="E320" t="s">
        <v>218</v>
      </c>
      <c r="F320" t="s">
        <v>601</v>
      </c>
      <c r="G320">
        <v>1</v>
      </c>
      <c r="H320" s="16">
        <f t="shared" si="13"/>
        <v>5.2631578947368416</v>
      </c>
    </row>
    <row r="321" spans="5:8" x14ac:dyDescent="0.35">
      <c r="E321" t="s">
        <v>218</v>
      </c>
      <c r="F321" t="s">
        <v>556</v>
      </c>
      <c r="G321">
        <v>1</v>
      </c>
      <c r="H321" s="16">
        <f t="shared" si="13"/>
        <v>5.2631578947368416</v>
      </c>
    </row>
    <row r="322" spans="5:8" x14ac:dyDescent="0.35">
      <c r="E322" t="s">
        <v>218</v>
      </c>
      <c r="F322" t="s">
        <v>733</v>
      </c>
      <c r="G322">
        <v>1</v>
      </c>
      <c r="H322" s="16">
        <f t="shared" si="13"/>
        <v>5.2631578947368416</v>
      </c>
    </row>
    <row r="323" spans="5:8" x14ac:dyDescent="0.35">
      <c r="E323" t="s">
        <v>218</v>
      </c>
      <c r="F323" t="s">
        <v>692</v>
      </c>
      <c r="G323">
        <v>1</v>
      </c>
      <c r="H323" s="16">
        <f t="shared" si="13"/>
        <v>5.2631578947368416</v>
      </c>
    </row>
    <row r="324" spans="5:8" x14ac:dyDescent="0.35">
      <c r="E324" t="s">
        <v>218</v>
      </c>
      <c r="F324" t="s">
        <v>755</v>
      </c>
      <c r="G324">
        <v>1</v>
      </c>
      <c r="H324" s="16">
        <f t="shared" si="13"/>
        <v>5.2631578947368416</v>
      </c>
    </row>
    <row r="325" spans="5:8" x14ac:dyDescent="0.35">
      <c r="E325" t="s">
        <v>218</v>
      </c>
      <c r="F325" t="s">
        <v>704</v>
      </c>
      <c r="G325">
        <v>1</v>
      </c>
      <c r="H325" s="16">
        <f t="shared" si="13"/>
        <v>5.2631578947368416</v>
      </c>
    </row>
    <row r="326" spans="5:8" x14ac:dyDescent="0.35">
      <c r="E326" t="s">
        <v>218</v>
      </c>
      <c r="F326" t="s">
        <v>653</v>
      </c>
      <c r="G326">
        <v>1</v>
      </c>
      <c r="H326" s="16">
        <f t="shared" si="13"/>
        <v>5.2631578947368416</v>
      </c>
    </row>
    <row r="327" spans="5:8" x14ac:dyDescent="0.35">
      <c r="E327" s="12" t="s">
        <v>715</v>
      </c>
      <c r="F327" s="12" t="s">
        <v>577</v>
      </c>
      <c r="G327" s="13">
        <v>18</v>
      </c>
      <c r="H327" s="17">
        <f>(G327/18)*100</f>
        <v>100</v>
      </c>
    </row>
    <row r="328" spans="5:8" x14ac:dyDescent="0.35">
      <c r="E328" t="s">
        <v>715</v>
      </c>
      <c r="F328" t="s">
        <v>569</v>
      </c>
      <c r="G328" s="3">
        <v>18</v>
      </c>
      <c r="H328" s="16">
        <f t="shared" ref="H328:H354" si="14">(G328/18)*100</f>
        <v>100</v>
      </c>
    </row>
    <row r="329" spans="5:8" x14ac:dyDescent="0.35">
      <c r="E329" t="s">
        <v>238</v>
      </c>
      <c r="F329" t="s">
        <v>742</v>
      </c>
      <c r="G329" s="3">
        <v>18</v>
      </c>
      <c r="H329" s="16">
        <f t="shared" si="14"/>
        <v>100</v>
      </c>
    </row>
    <row r="330" spans="5:8" x14ac:dyDescent="0.35">
      <c r="E330" t="s">
        <v>238</v>
      </c>
      <c r="F330" t="s">
        <v>543</v>
      </c>
      <c r="G330" s="3">
        <v>18</v>
      </c>
      <c r="H330" s="16">
        <f t="shared" si="14"/>
        <v>100</v>
      </c>
    </row>
    <row r="331" spans="5:8" x14ac:dyDescent="0.35">
      <c r="E331" t="s">
        <v>238</v>
      </c>
      <c r="F331" t="s">
        <v>544</v>
      </c>
      <c r="G331" s="3">
        <v>18</v>
      </c>
      <c r="H331" s="16">
        <f t="shared" si="14"/>
        <v>100</v>
      </c>
    </row>
    <row r="332" spans="5:8" x14ac:dyDescent="0.35">
      <c r="E332" t="s">
        <v>238</v>
      </c>
      <c r="F332" t="s">
        <v>550</v>
      </c>
      <c r="G332" s="3">
        <v>18</v>
      </c>
      <c r="H332" s="16">
        <f t="shared" si="14"/>
        <v>100</v>
      </c>
    </row>
    <row r="333" spans="5:8" x14ac:dyDescent="0.35">
      <c r="E333" t="s">
        <v>238</v>
      </c>
      <c r="F333" t="s">
        <v>575</v>
      </c>
      <c r="G333" s="3">
        <v>18</v>
      </c>
      <c r="H333" s="16">
        <f t="shared" si="14"/>
        <v>100</v>
      </c>
    </row>
    <row r="334" spans="5:8" x14ac:dyDescent="0.35">
      <c r="E334" t="s">
        <v>238</v>
      </c>
      <c r="F334" t="s">
        <v>549</v>
      </c>
      <c r="G334">
        <v>9</v>
      </c>
      <c r="H334" s="16">
        <f t="shared" si="14"/>
        <v>50</v>
      </c>
    </row>
    <row r="335" spans="5:8" x14ac:dyDescent="0.35">
      <c r="E335" t="s">
        <v>238</v>
      </c>
      <c r="F335" t="s">
        <v>557</v>
      </c>
      <c r="G335">
        <v>15</v>
      </c>
      <c r="H335" s="16">
        <f t="shared" si="14"/>
        <v>83.333333333333343</v>
      </c>
    </row>
    <row r="336" spans="5:8" x14ac:dyDescent="0.35">
      <c r="E336" t="s">
        <v>238</v>
      </c>
      <c r="F336" t="s">
        <v>564</v>
      </c>
      <c r="G336">
        <v>13</v>
      </c>
      <c r="H336" s="16">
        <f t="shared" si="14"/>
        <v>72.222222222222214</v>
      </c>
    </row>
    <row r="337" spans="5:8" x14ac:dyDescent="0.35">
      <c r="E337" t="s">
        <v>238</v>
      </c>
      <c r="F337" t="s">
        <v>546</v>
      </c>
      <c r="G337">
        <v>16</v>
      </c>
      <c r="H337" s="16">
        <f t="shared" si="14"/>
        <v>88.888888888888886</v>
      </c>
    </row>
    <row r="338" spans="5:8" x14ac:dyDescent="0.35">
      <c r="E338" t="s">
        <v>238</v>
      </c>
      <c r="F338" t="s">
        <v>563</v>
      </c>
      <c r="G338">
        <v>11</v>
      </c>
      <c r="H338" s="16">
        <f t="shared" si="14"/>
        <v>61.111111111111114</v>
      </c>
    </row>
    <row r="339" spans="5:8" x14ac:dyDescent="0.35">
      <c r="E339" t="s">
        <v>238</v>
      </c>
      <c r="F339" t="s">
        <v>553</v>
      </c>
      <c r="G339">
        <v>15</v>
      </c>
      <c r="H339" s="16">
        <f t="shared" si="14"/>
        <v>83.333333333333343</v>
      </c>
    </row>
    <row r="340" spans="5:8" x14ac:dyDescent="0.35">
      <c r="E340" t="s">
        <v>238</v>
      </c>
      <c r="F340" t="s">
        <v>590</v>
      </c>
      <c r="G340">
        <v>4</v>
      </c>
      <c r="H340" s="16">
        <f t="shared" si="14"/>
        <v>22.222222222222221</v>
      </c>
    </row>
    <row r="341" spans="5:8" x14ac:dyDescent="0.35">
      <c r="E341" t="s">
        <v>238</v>
      </c>
      <c r="F341" t="s">
        <v>579</v>
      </c>
      <c r="G341">
        <v>5</v>
      </c>
      <c r="H341" s="16">
        <f t="shared" si="14"/>
        <v>27.777777777777779</v>
      </c>
    </row>
    <row r="342" spans="5:8" x14ac:dyDescent="0.35">
      <c r="E342" t="s">
        <v>238</v>
      </c>
      <c r="F342" t="s">
        <v>718</v>
      </c>
      <c r="G342">
        <v>1</v>
      </c>
      <c r="H342" s="16">
        <f t="shared" si="14"/>
        <v>5.5555555555555554</v>
      </c>
    </row>
    <row r="343" spans="5:8" x14ac:dyDescent="0.35">
      <c r="E343" t="s">
        <v>238</v>
      </c>
      <c r="F343" t="s">
        <v>599</v>
      </c>
      <c r="G343">
        <v>2</v>
      </c>
      <c r="H343" s="16">
        <f t="shared" si="14"/>
        <v>11.111111111111111</v>
      </c>
    </row>
    <row r="344" spans="5:8" x14ac:dyDescent="0.35">
      <c r="E344" t="s">
        <v>238</v>
      </c>
      <c r="F344" t="s">
        <v>606</v>
      </c>
      <c r="G344">
        <v>1</v>
      </c>
      <c r="H344" s="16">
        <f t="shared" si="14"/>
        <v>5.5555555555555554</v>
      </c>
    </row>
    <row r="345" spans="5:8" x14ac:dyDescent="0.35">
      <c r="E345" t="s">
        <v>238</v>
      </c>
      <c r="F345" t="s">
        <v>556</v>
      </c>
      <c r="G345">
        <v>1</v>
      </c>
      <c r="H345" s="16">
        <f t="shared" si="14"/>
        <v>5.5555555555555554</v>
      </c>
    </row>
    <row r="346" spans="5:8" x14ac:dyDescent="0.35">
      <c r="E346" t="s">
        <v>238</v>
      </c>
      <c r="F346" t="s">
        <v>652</v>
      </c>
      <c r="G346">
        <v>3</v>
      </c>
      <c r="H346" s="16">
        <f t="shared" si="14"/>
        <v>16.666666666666664</v>
      </c>
    </row>
    <row r="347" spans="5:8" x14ac:dyDescent="0.35">
      <c r="E347" t="s">
        <v>238</v>
      </c>
      <c r="F347" t="s">
        <v>604</v>
      </c>
      <c r="G347">
        <v>3</v>
      </c>
      <c r="H347" s="16">
        <f t="shared" si="14"/>
        <v>16.666666666666664</v>
      </c>
    </row>
    <row r="348" spans="5:8" x14ac:dyDescent="0.35">
      <c r="E348" t="s">
        <v>238</v>
      </c>
      <c r="F348" t="s">
        <v>664</v>
      </c>
      <c r="G348">
        <v>3</v>
      </c>
      <c r="H348" s="16">
        <f t="shared" si="14"/>
        <v>16.666666666666664</v>
      </c>
    </row>
    <row r="349" spans="5:8" x14ac:dyDescent="0.35">
      <c r="E349" t="s">
        <v>238</v>
      </c>
      <c r="F349" t="s">
        <v>597</v>
      </c>
      <c r="G349">
        <v>1</v>
      </c>
      <c r="H349" s="16">
        <f t="shared" si="14"/>
        <v>5.5555555555555554</v>
      </c>
    </row>
    <row r="350" spans="5:8" x14ac:dyDescent="0.35">
      <c r="E350" t="s">
        <v>238</v>
      </c>
      <c r="F350" t="s">
        <v>582</v>
      </c>
      <c r="G350">
        <v>1</v>
      </c>
      <c r="H350" s="16">
        <f t="shared" si="14"/>
        <v>5.5555555555555554</v>
      </c>
    </row>
    <row r="351" spans="5:8" x14ac:dyDescent="0.35">
      <c r="E351" t="s">
        <v>238</v>
      </c>
      <c r="F351" t="s">
        <v>605</v>
      </c>
      <c r="G351">
        <v>2</v>
      </c>
      <c r="H351" s="16">
        <f t="shared" si="14"/>
        <v>11.111111111111111</v>
      </c>
    </row>
    <row r="352" spans="5:8" x14ac:dyDescent="0.35">
      <c r="E352" t="s">
        <v>238</v>
      </c>
      <c r="F352" t="s">
        <v>609</v>
      </c>
      <c r="G352">
        <v>2</v>
      </c>
      <c r="H352" s="16">
        <f t="shared" si="14"/>
        <v>11.111111111111111</v>
      </c>
    </row>
    <row r="353" spans="5:8" x14ac:dyDescent="0.35">
      <c r="E353" t="s">
        <v>238</v>
      </c>
      <c r="F353" t="s">
        <v>594</v>
      </c>
      <c r="G353">
        <v>2</v>
      </c>
      <c r="H353" s="16">
        <f t="shared" si="14"/>
        <v>11.111111111111111</v>
      </c>
    </row>
    <row r="354" spans="5:8" x14ac:dyDescent="0.35">
      <c r="E354" t="s">
        <v>238</v>
      </c>
      <c r="F354" t="s">
        <v>628</v>
      </c>
      <c r="G354">
        <v>1</v>
      </c>
      <c r="H354" s="16">
        <f t="shared" si="14"/>
        <v>5.5555555555555554</v>
      </c>
    </row>
    <row r="355" spans="5:8" x14ac:dyDescent="0.35">
      <c r="E355" s="12" t="s">
        <v>593</v>
      </c>
      <c r="F355" s="12" t="s">
        <v>577</v>
      </c>
      <c r="G355" s="13">
        <v>17</v>
      </c>
      <c r="H355" s="17">
        <f>(G355/17)*100</f>
        <v>100</v>
      </c>
    </row>
    <row r="356" spans="5:8" x14ac:dyDescent="0.35">
      <c r="E356" t="s">
        <v>593</v>
      </c>
      <c r="F356" t="s">
        <v>569</v>
      </c>
      <c r="G356" s="3">
        <v>17</v>
      </c>
      <c r="H356" s="16">
        <f t="shared" ref="H356:H380" si="15">(G356/17)*100</f>
        <v>100</v>
      </c>
    </row>
    <row r="357" spans="5:8" x14ac:dyDescent="0.35">
      <c r="E357" t="s">
        <v>593</v>
      </c>
      <c r="F357" t="s">
        <v>742</v>
      </c>
      <c r="G357" s="3">
        <v>17</v>
      </c>
      <c r="H357" s="16">
        <f t="shared" si="15"/>
        <v>100</v>
      </c>
    </row>
    <row r="358" spans="5:8" x14ac:dyDescent="0.35">
      <c r="E358" t="s">
        <v>593</v>
      </c>
      <c r="F358" t="s">
        <v>543</v>
      </c>
      <c r="G358" s="3">
        <v>17</v>
      </c>
      <c r="H358" s="16">
        <f t="shared" si="15"/>
        <v>100</v>
      </c>
    </row>
    <row r="359" spans="5:8" x14ac:dyDescent="0.35">
      <c r="E359" t="s">
        <v>593</v>
      </c>
      <c r="F359" t="s">
        <v>544</v>
      </c>
      <c r="G359" s="3">
        <v>17</v>
      </c>
      <c r="H359" s="16">
        <f t="shared" si="15"/>
        <v>100</v>
      </c>
    </row>
    <row r="360" spans="5:8" x14ac:dyDescent="0.35">
      <c r="E360" t="s">
        <v>593</v>
      </c>
      <c r="F360" t="s">
        <v>550</v>
      </c>
      <c r="G360" s="3">
        <v>17</v>
      </c>
      <c r="H360" s="16">
        <f t="shared" si="15"/>
        <v>100</v>
      </c>
    </row>
    <row r="361" spans="5:8" x14ac:dyDescent="0.35">
      <c r="E361" t="s">
        <v>593</v>
      </c>
      <c r="F361" t="s">
        <v>575</v>
      </c>
      <c r="G361" s="3">
        <v>17</v>
      </c>
      <c r="H361" s="16">
        <f t="shared" si="15"/>
        <v>100</v>
      </c>
    </row>
    <row r="362" spans="5:8" x14ac:dyDescent="0.35">
      <c r="E362" t="s">
        <v>593</v>
      </c>
      <c r="F362" t="s">
        <v>553</v>
      </c>
      <c r="G362">
        <v>14</v>
      </c>
      <c r="H362" s="16">
        <f t="shared" si="15"/>
        <v>82.35294117647058</v>
      </c>
    </row>
    <row r="363" spans="5:8" x14ac:dyDescent="0.35">
      <c r="E363" t="s">
        <v>593</v>
      </c>
      <c r="F363" t="s">
        <v>557</v>
      </c>
      <c r="G363" s="3">
        <v>13</v>
      </c>
      <c r="H363" s="16">
        <f t="shared" si="15"/>
        <v>76.470588235294116</v>
      </c>
    </row>
    <row r="364" spans="5:8" x14ac:dyDescent="0.35">
      <c r="E364" t="s">
        <v>593</v>
      </c>
      <c r="F364" t="s">
        <v>549</v>
      </c>
      <c r="G364">
        <v>13</v>
      </c>
      <c r="H364" s="16">
        <f t="shared" si="15"/>
        <v>76.470588235294116</v>
      </c>
    </row>
    <row r="365" spans="5:8" x14ac:dyDescent="0.35">
      <c r="E365" t="s">
        <v>593</v>
      </c>
      <c r="F365" t="s">
        <v>546</v>
      </c>
      <c r="G365" s="3">
        <v>16</v>
      </c>
      <c r="H365" s="16">
        <f t="shared" si="15"/>
        <v>94.117647058823522</v>
      </c>
    </row>
    <row r="366" spans="5:8" x14ac:dyDescent="0.35">
      <c r="E366" t="s">
        <v>593</v>
      </c>
      <c r="F366" t="s">
        <v>555</v>
      </c>
      <c r="G366">
        <v>1</v>
      </c>
      <c r="H366" s="16">
        <f t="shared" si="15"/>
        <v>5.8823529411764701</v>
      </c>
    </row>
    <row r="367" spans="5:8" x14ac:dyDescent="0.35">
      <c r="E367" t="s">
        <v>593</v>
      </c>
      <c r="F367" t="s">
        <v>564</v>
      </c>
      <c r="G367" s="3">
        <v>14</v>
      </c>
      <c r="H367" s="16">
        <f t="shared" si="15"/>
        <v>82.35294117647058</v>
      </c>
    </row>
    <row r="368" spans="5:8" x14ac:dyDescent="0.35">
      <c r="E368" t="s">
        <v>593</v>
      </c>
      <c r="F368" t="s">
        <v>607</v>
      </c>
      <c r="G368">
        <v>1</v>
      </c>
      <c r="H368" s="16">
        <f t="shared" si="15"/>
        <v>5.8823529411764701</v>
      </c>
    </row>
    <row r="369" spans="5:8" x14ac:dyDescent="0.35">
      <c r="E369" t="s">
        <v>593</v>
      </c>
      <c r="F369" t="s">
        <v>563</v>
      </c>
      <c r="G369" s="3">
        <v>1</v>
      </c>
      <c r="H369" s="16">
        <f t="shared" si="15"/>
        <v>5.8823529411764701</v>
      </c>
    </row>
    <row r="370" spans="5:8" x14ac:dyDescent="0.35">
      <c r="E370" t="s">
        <v>593</v>
      </c>
      <c r="F370" t="s">
        <v>599</v>
      </c>
      <c r="G370">
        <v>1</v>
      </c>
      <c r="H370" s="16">
        <f t="shared" si="15"/>
        <v>5.8823529411764701</v>
      </c>
    </row>
    <row r="371" spans="5:8" x14ac:dyDescent="0.35">
      <c r="E371" t="s">
        <v>593</v>
      </c>
      <c r="F371" t="s">
        <v>603</v>
      </c>
      <c r="G371" s="3">
        <v>1</v>
      </c>
      <c r="H371" s="16">
        <f t="shared" si="15"/>
        <v>5.8823529411764701</v>
      </c>
    </row>
    <row r="372" spans="5:8" x14ac:dyDescent="0.35">
      <c r="E372" t="s">
        <v>593</v>
      </c>
      <c r="F372" t="s">
        <v>608</v>
      </c>
      <c r="G372">
        <v>1</v>
      </c>
      <c r="H372" s="16">
        <f t="shared" si="15"/>
        <v>5.8823529411764701</v>
      </c>
    </row>
    <row r="373" spans="5:8" x14ac:dyDescent="0.35">
      <c r="E373" t="s">
        <v>593</v>
      </c>
      <c r="F373" t="s">
        <v>563</v>
      </c>
      <c r="G373" s="3">
        <v>4</v>
      </c>
      <c r="H373" s="16">
        <f t="shared" si="15"/>
        <v>23.52941176470588</v>
      </c>
    </row>
    <row r="374" spans="5:8" x14ac:dyDescent="0.35">
      <c r="E374" t="s">
        <v>593</v>
      </c>
      <c r="F374" t="s">
        <v>590</v>
      </c>
      <c r="G374">
        <v>3</v>
      </c>
      <c r="H374" s="16">
        <f t="shared" si="15"/>
        <v>17.647058823529413</v>
      </c>
    </row>
    <row r="375" spans="5:8" x14ac:dyDescent="0.35">
      <c r="E375" t="s">
        <v>593</v>
      </c>
      <c r="F375" t="s">
        <v>579</v>
      </c>
      <c r="G375" s="3">
        <v>4</v>
      </c>
      <c r="H375" s="16">
        <f t="shared" si="15"/>
        <v>23.52941176470588</v>
      </c>
    </row>
    <row r="376" spans="5:8" x14ac:dyDescent="0.35">
      <c r="E376" t="s">
        <v>593</v>
      </c>
      <c r="F376" t="s">
        <v>555</v>
      </c>
      <c r="G376">
        <v>1</v>
      </c>
      <c r="H376" s="16">
        <f t="shared" si="15"/>
        <v>5.8823529411764701</v>
      </c>
    </row>
    <row r="377" spans="5:8" x14ac:dyDescent="0.35">
      <c r="E377" t="s">
        <v>593</v>
      </c>
      <c r="F377" t="s">
        <v>581</v>
      </c>
      <c r="G377" s="3">
        <v>1</v>
      </c>
      <c r="H377" s="16">
        <f t="shared" si="15"/>
        <v>5.8823529411764701</v>
      </c>
    </row>
    <row r="378" spans="5:8" x14ac:dyDescent="0.35">
      <c r="E378" t="s">
        <v>593</v>
      </c>
      <c r="F378" t="s">
        <v>678</v>
      </c>
      <c r="G378" s="3">
        <v>1</v>
      </c>
      <c r="H378" s="16">
        <f t="shared" si="15"/>
        <v>5.8823529411764701</v>
      </c>
    </row>
    <row r="379" spans="5:8" x14ac:dyDescent="0.35">
      <c r="E379" t="s">
        <v>593</v>
      </c>
      <c r="F379" t="s">
        <v>594</v>
      </c>
      <c r="G379" s="3">
        <v>3</v>
      </c>
      <c r="H379" s="16">
        <f t="shared" si="15"/>
        <v>17.647058823529413</v>
      </c>
    </row>
    <row r="380" spans="5:8" x14ac:dyDescent="0.35">
      <c r="E380" t="s">
        <v>593</v>
      </c>
      <c r="F380" t="s">
        <v>629</v>
      </c>
      <c r="G380" s="3">
        <v>1</v>
      </c>
      <c r="H380" s="16">
        <f t="shared" si="15"/>
        <v>5.8823529411764701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63CC1-8BCE-49C2-86A5-3AE5E8053C6B}">
  <dimension ref="A1:F60"/>
  <sheetViews>
    <sheetView zoomScale="70" zoomScaleNormal="70" workbookViewId="0"/>
  </sheetViews>
  <sheetFormatPr defaultRowHeight="14.5" x14ac:dyDescent="0.35"/>
  <cols>
    <col min="1" max="1" width="25.453125" bestFit="1" customWidth="1"/>
    <col min="2" max="2" width="28.36328125" bestFit="1" customWidth="1"/>
  </cols>
  <sheetData>
    <row r="1" spans="1:6" x14ac:dyDescent="0.35">
      <c r="A1" s="10" t="s">
        <v>716</v>
      </c>
      <c r="B1" t="s">
        <v>543</v>
      </c>
      <c r="C1" s="5"/>
      <c r="D1" s="5"/>
      <c r="E1" s="5"/>
      <c r="F1" s="5"/>
    </row>
    <row r="2" spans="1:6" x14ac:dyDescent="0.35">
      <c r="B2" t="s">
        <v>544</v>
      </c>
    </row>
    <row r="3" spans="1:6" x14ac:dyDescent="0.35">
      <c r="B3" t="s">
        <v>553</v>
      </c>
    </row>
    <row r="4" spans="1:6" x14ac:dyDescent="0.35">
      <c r="B4" t="s">
        <v>564</v>
      </c>
    </row>
    <row r="5" spans="1:6" x14ac:dyDescent="0.35">
      <c r="B5" t="s">
        <v>546</v>
      </c>
    </row>
    <row r="6" spans="1:6" x14ac:dyDescent="0.35">
      <c r="B6" t="s">
        <v>558</v>
      </c>
    </row>
    <row r="7" spans="1:6" x14ac:dyDescent="0.35">
      <c r="B7" t="s">
        <v>547</v>
      </c>
    </row>
    <row r="8" spans="1:6" x14ac:dyDescent="0.35">
      <c r="B8" t="s">
        <v>548</v>
      </c>
    </row>
    <row r="9" spans="1:6" x14ac:dyDescent="0.35">
      <c r="B9" t="s">
        <v>742</v>
      </c>
    </row>
    <row r="10" spans="1:6" x14ac:dyDescent="0.35">
      <c r="B10" t="s">
        <v>549</v>
      </c>
    </row>
    <row r="11" spans="1:6" x14ac:dyDescent="0.35">
      <c r="B11" t="s">
        <v>557</v>
      </c>
    </row>
    <row r="12" spans="1:6" x14ac:dyDescent="0.35">
      <c r="B12" t="s">
        <v>594</v>
      </c>
    </row>
    <row r="13" spans="1:6" x14ac:dyDescent="0.35">
      <c r="B13" t="s">
        <v>561</v>
      </c>
    </row>
    <row r="14" spans="1:6" x14ac:dyDescent="0.35">
      <c r="B14" t="s">
        <v>556</v>
      </c>
    </row>
    <row r="15" spans="1:6" x14ac:dyDescent="0.35">
      <c r="B15" t="s">
        <v>664</v>
      </c>
    </row>
    <row r="16" spans="1:6" x14ac:dyDescent="0.35">
      <c r="B16" t="s">
        <v>581</v>
      </c>
    </row>
    <row r="17" spans="2:2" x14ac:dyDescent="0.35">
      <c r="B17" t="s">
        <v>560</v>
      </c>
    </row>
    <row r="18" spans="2:2" x14ac:dyDescent="0.35">
      <c r="B18" t="s">
        <v>731</v>
      </c>
    </row>
    <row r="19" spans="2:2" x14ac:dyDescent="0.35">
      <c r="B19" t="s">
        <v>756</v>
      </c>
    </row>
    <row r="20" spans="2:2" x14ac:dyDescent="0.35">
      <c r="B20" t="s">
        <v>575</v>
      </c>
    </row>
    <row r="21" spans="2:2" x14ac:dyDescent="0.35">
      <c r="B21" t="s">
        <v>686</v>
      </c>
    </row>
    <row r="22" spans="2:2" x14ac:dyDescent="0.35">
      <c r="B22" t="s">
        <v>641</v>
      </c>
    </row>
    <row r="23" spans="2:2" x14ac:dyDescent="0.35">
      <c r="B23" t="s">
        <v>707</v>
      </c>
    </row>
    <row r="24" spans="2:2" x14ac:dyDescent="0.35">
      <c r="B24" t="s">
        <v>585</v>
      </c>
    </row>
    <row r="25" spans="2:2" x14ac:dyDescent="0.35">
      <c r="B25" t="s">
        <v>628</v>
      </c>
    </row>
    <row r="26" spans="2:2" x14ac:dyDescent="0.35">
      <c r="B26" t="s">
        <v>650</v>
      </c>
    </row>
    <row r="27" spans="2:2" x14ac:dyDescent="0.35">
      <c r="B27" t="s">
        <v>579</v>
      </c>
    </row>
    <row r="28" spans="2:2" x14ac:dyDescent="0.35">
      <c r="B28" t="s">
        <v>648</v>
      </c>
    </row>
    <row r="29" spans="2:2" x14ac:dyDescent="0.35">
      <c r="B29" t="s">
        <v>717</v>
      </c>
    </row>
    <row r="30" spans="2:2" x14ac:dyDescent="0.35">
      <c r="B30" t="s">
        <v>656</v>
      </c>
    </row>
    <row r="31" spans="2:2" x14ac:dyDescent="0.35">
      <c r="B31" t="s">
        <v>602</v>
      </c>
    </row>
    <row r="32" spans="2:2" x14ac:dyDescent="0.35">
      <c r="B32" t="s">
        <v>638</v>
      </c>
    </row>
    <row r="33" spans="2:2" x14ac:dyDescent="0.35">
      <c r="B33" t="s">
        <v>555</v>
      </c>
    </row>
    <row r="34" spans="2:2" x14ac:dyDescent="0.35">
      <c r="B34" t="s">
        <v>582</v>
      </c>
    </row>
    <row r="35" spans="2:2" x14ac:dyDescent="0.35">
      <c r="B35" t="s">
        <v>692</v>
      </c>
    </row>
    <row r="36" spans="2:2" x14ac:dyDescent="0.35">
      <c r="B36" t="s">
        <v>588</v>
      </c>
    </row>
    <row r="37" spans="2:2" x14ac:dyDescent="0.35">
      <c r="B37" t="s">
        <v>545</v>
      </c>
    </row>
    <row r="38" spans="2:2" x14ac:dyDescent="0.35">
      <c r="B38" t="s">
        <v>589</v>
      </c>
    </row>
    <row r="39" spans="2:2" x14ac:dyDescent="0.35">
      <c r="B39" t="s">
        <v>590</v>
      </c>
    </row>
    <row r="40" spans="2:2" x14ac:dyDescent="0.35">
      <c r="B40" t="s">
        <v>629</v>
      </c>
    </row>
    <row r="41" spans="2:2" x14ac:dyDescent="0.35">
      <c r="B41" t="s">
        <v>613</v>
      </c>
    </row>
    <row r="42" spans="2:2" x14ac:dyDescent="0.35">
      <c r="B42" t="s">
        <v>614</v>
      </c>
    </row>
    <row r="43" spans="2:2" x14ac:dyDescent="0.35">
      <c r="B43" t="s">
        <v>705</v>
      </c>
    </row>
    <row r="44" spans="2:2" x14ac:dyDescent="0.35">
      <c r="B44" t="s">
        <v>616</v>
      </c>
    </row>
    <row r="45" spans="2:2" x14ac:dyDescent="0.35">
      <c r="B45" t="s">
        <v>618</v>
      </c>
    </row>
    <row r="46" spans="2:2" x14ac:dyDescent="0.35">
      <c r="B46" t="s">
        <v>732</v>
      </c>
    </row>
    <row r="47" spans="2:2" x14ac:dyDescent="0.35">
      <c r="B47" t="s">
        <v>619</v>
      </c>
    </row>
    <row r="48" spans="2:2" x14ac:dyDescent="0.35">
      <c r="B48" t="s">
        <v>596</v>
      </c>
    </row>
    <row r="49" spans="2:2" x14ac:dyDescent="0.35">
      <c r="B49" t="s">
        <v>602</v>
      </c>
    </row>
    <row r="50" spans="2:2" x14ac:dyDescent="0.35">
      <c r="B50" t="s">
        <v>586</v>
      </c>
    </row>
    <row r="51" spans="2:2" x14ac:dyDescent="0.35">
      <c r="B51" t="s">
        <v>603</v>
      </c>
    </row>
    <row r="52" spans="2:2" x14ac:dyDescent="0.35">
      <c r="B52" t="s">
        <v>733</v>
      </c>
    </row>
    <row r="53" spans="2:2" x14ac:dyDescent="0.35">
      <c r="B53" t="s">
        <v>606</v>
      </c>
    </row>
    <row r="54" spans="2:2" x14ac:dyDescent="0.35">
      <c r="B54" t="s">
        <v>608</v>
      </c>
    </row>
    <row r="55" spans="2:2" x14ac:dyDescent="0.35">
      <c r="B55" t="s">
        <v>678</v>
      </c>
    </row>
    <row r="56" spans="2:2" x14ac:dyDescent="0.35">
      <c r="B56" t="s">
        <v>654</v>
      </c>
    </row>
    <row r="57" spans="2:2" x14ac:dyDescent="0.35">
      <c r="B57" t="s">
        <v>690</v>
      </c>
    </row>
    <row r="58" spans="2:2" x14ac:dyDescent="0.35">
      <c r="B58" t="s">
        <v>757</v>
      </c>
    </row>
    <row r="59" spans="2:2" x14ac:dyDescent="0.35">
      <c r="B59" t="s">
        <v>758</v>
      </c>
    </row>
    <row r="60" spans="2:2" x14ac:dyDescent="0.35">
      <c r="B60" t="s">
        <v>760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8E84-E5AE-416C-BC6F-396F7B6DE624}">
  <dimension ref="A1:AK33"/>
  <sheetViews>
    <sheetView zoomScale="70" zoomScaleNormal="70" workbookViewId="0"/>
  </sheetViews>
  <sheetFormatPr defaultRowHeight="14.5" x14ac:dyDescent="0.35"/>
  <cols>
    <col min="1" max="1" width="9.36328125" bestFit="1" customWidth="1"/>
    <col min="2" max="2" width="15.36328125" bestFit="1" customWidth="1"/>
    <col min="4" max="4" width="9.36328125" bestFit="1" customWidth="1"/>
    <col min="5" max="5" width="15.36328125" bestFit="1" customWidth="1"/>
    <col min="7" max="7" width="9.36328125" bestFit="1" customWidth="1"/>
    <col min="8" max="8" width="15.36328125" bestFit="1" customWidth="1"/>
    <col min="10" max="10" width="9.36328125" bestFit="1" customWidth="1"/>
    <col min="11" max="11" width="15.36328125" bestFit="1" customWidth="1"/>
    <col min="13" max="13" width="9.36328125" bestFit="1" customWidth="1"/>
    <col min="14" max="14" width="15.36328125" bestFit="1" customWidth="1"/>
    <col min="16" max="16" width="9.36328125" bestFit="1" customWidth="1"/>
    <col min="17" max="17" width="15.36328125" bestFit="1" customWidth="1"/>
    <col min="19" max="19" width="9.36328125" bestFit="1" customWidth="1"/>
    <col min="20" max="20" width="15.36328125" bestFit="1" customWidth="1"/>
    <col min="22" max="22" width="9.36328125" bestFit="1" customWidth="1"/>
    <col min="23" max="23" width="15.36328125" bestFit="1" customWidth="1"/>
    <col min="25" max="25" width="9.36328125" bestFit="1" customWidth="1"/>
    <col min="26" max="26" width="15.36328125" bestFit="1" customWidth="1"/>
    <col min="28" max="28" width="9.36328125" bestFit="1" customWidth="1"/>
    <col min="29" max="30" width="15.36328125" bestFit="1" customWidth="1"/>
    <col min="32" max="32" width="9.36328125" bestFit="1" customWidth="1"/>
    <col min="33" max="33" width="15.36328125" bestFit="1" customWidth="1"/>
    <col min="35" max="35" width="9.36328125" bestFit="1" customWidth="1"/>
    <col min="36" max="37" width="15.36328125" bestFit="1" customWidth="1"/>
  </cols>
  <sheetData>
    <row r="1" spans="1:37" x14ac:dyDescent="0.35">
      <c r="A1" s="2" t="s">
        <v>275</v>
      </c>
      <c r="B1" s="1" t="s">
        <v>12</v>
      </c>
      <c r="D1" s="2" t="s">
        <v>287</v>
      </c>
      <c r="E1" s="1" t="s">
        <v>12</v>
      </c>
      <c r="G1" s="2" t="s">
        <v>312</v>
      </c>
      <c r="H1" s="1" t="s">
        <v>12</v>
      </c>
      <c r="J1" s="2" t="s">
        <v>335</v>
      </c>
      <c r="K1" s="1" t="s">
        <v>12</v>
      </c>
      <c r="M1" s="2" t="s">
        <v>356</v>
      </c>
      <c r="N1" s="1" t="s">
        <v>12</v>
      </c>
      <c r="P1" s="18" t="s">
        <v>377</v>
      </c>
      <c r="Q1" s="1" t="s">
        <v>12</v>
      </c>
      <c r="S1" s="2" t="s">
        <v>400</v>
      </c>
      <c r="T1" s="1" t="s">
        <v>12</v>
      </c>
      <c r="V1" s="2" t="s">
        <v>423</v>
      </c>
      <c r="W1" s="1" t="s">
        <v>12</v>
      </c>
      <c r="Y1" s="2" t="s">
        <v>441</v>
      </c>
      <c r="Z1" s="1" t="s">
        <v>12</v>
      </c>
      <c r="AB1" s="2" t="s">
        <v>459</v>
      </c>
      <c r="AC1" s="1" t="s">
        <v>12</v>
      </c>
      <c r="AD1" s="1" t="s">
        <v>763</v>
      </c>
      <c r="AF1" s="18" t="s">
        <v>485</v>
      </c>
      <c r="AG1" s="1" t="s">
        <v>12</v>
      </c>
      <c r="AI1" s="2" t="s">
        <v>513</v>
      </c>
      <c r="AJ1" s="1" t="s">
        <v>12</v>
      </c>
      <c r="AK1" s="1" t="s">
        <v>763</v>
      </c>
    </row>
    <row r="2" spans="1:37" x14ac:dyDescent="0.35">
      <c r="A2" t="s">
        <v>276</v>
      </c>
      <c r="B2">
        <v>340</v>
      </c>
      <c r="D2" t="s">
        <v>288</v>
      </c>
      <c r="E2" s="3" t="s">
        <v>123</v>
      </c>
      <c r="G2" t="s">
        <v>313</v>
      </c>
      <c r="H2">
        <v>169</v>
      </c>
      <c r="J2" t="s">
        <v>336</v>
      </c>
      <c r="K2">
        <v>108</v>
      </c>
      <c r="M2" t="s">
        <v>357</v>
      </c>
      <c r="N2" s="3" t="s">
        <v>123</v>
      </c>
      <c r="P2" t="s">
        <v>378</v>
      </c>
      <c r="Q2">
        <v>103</v>
      </c>
      <c r="S2" t="s">
        <v>401</v>
      </c>
      <c r="T2">
        <v>140</v>
      </c>
      <c r="V2" t="s">
        <v>424</v>
      </c>
      <c r="W2" s="3" t="s">
        <v>123</v>
      </c>
      <c r="Y2" t="s">
        <v>442</v>
      </c>
      <c r="Z2">
        <v>334</v>
      </c>
      <c r="AB2" t="s">
        <v>460</v>
      </c>
      <c r="AC2">
        <v>180</v>
      </c>
      <c r="AF2" t="s">
        <v>486</v>
      </c>
      <c r="AG2">
        <v>132</v>
      </c>
      <c r="AI2" t="s">
        <v>514</v>
      </c>
      <c r="AJ2" s="3" t="s">
        <v>123</v>
      </c>
    </row>
    <row r="3" spans="1:37" x14ac:dyDescent="0.35">
      <c r="A3" t="s">
        <v>277</v>
      </c>
      <c r="B3">
        <v>209</v>
      </c>
      <c r="D3" t="s">
        <v>289</v>
      </c>
      <c r="E3" s="3" t="s">
        <v>123</v>
      </c>
      <c r="G3" t="s">
        <v>314</v>
      </c>
      <c r="H3" s="3" t="s">
        <v>123</v>
      </c>
      <c r="J3" t="s">
        <v>337</v>
      </c>
      <c r="K3">
        <v>179</v>
      </c>
      <c r="M3" t="s">
        <v>358</v>
      </c>
      <c r="N3">
        <v>107</v>
      </c>
      <c r="P3" t="s">
        <v>379</v>
      </c>
      <c r="Q3">
        <v>111</v>
      </c>
      <c r="S3" t="s">
        <v>402</v>
      </c>
      <c r="T3">
        <v>81</v>
      </c>
      <c r="V3" t="s">
        <v>425</v>
      </c>
      <c r="W3">
        <v>122</v>
      </c>
      <c r="Y3" t="s">
        <v>443</v>
      </c>
      <c r="Z3">
        <v>201</v>
      </c>
      <c r="AB3" t="s">
        <v>461</v>
      </c>
      <c r="AC3" s="3" t="s">
        <v>123</v>
      </c>
      <c r="AF3" t="s">
        <v>487</v>
      </c>
      <c r="AG3" s="3" t="s">
        <v>123</v>
      </c>
      <c r="AI3" t="s">
        <v>515</v>
      </c>
      <c r="AJ3">
        <v>124</v>
      </c>
    </row>
    <row r="4" spans="1:37" x14ac:dyDescent="0.35">
      <c r="A4" t="s">
        <v>278</v>
      </c>
      <c r="B4">
        <v>121</v>
      </c>
      <c r="D4" t="s">
        <v>290</v>
      </c>
      <c r="E4">
        <v>262</v>
      </c>
      <c r="G4" t="s">
        <v>315</v>
      </c>
      <c r="H4" s="3" t="s">
        <v>123</v>
      </c>
      <c r="J4" t="s">
        <v>338</v>
      </c>
      <c r="K4" s="3" t="s">
        <v>123</v>
      </c>
      <c r="M4" t="s">
        <v>359</v>
      </c>
      <c r="N4" s="3" t="s">
        <v>123</v>
      </c>
      <c r="P4" t="s">
        <v>380</v>
      </c>
      <c r="Q4">
        <v>84</v>
      </c>
      <c r="S4" t="s">
        <v>403</v>
      </c>
      <c r="T4">
        <v>80</v>
      </c>
      <c r="V4" t="s">
        <v>426</v>
      </c>
      <c r="W4">
        <v>142</v>
      </c>
      <c r="Y4" t="s">
        <v>444</v>
      </c>
      <c r="Z4">
        <v>89</v>
      </c>
      <c r="AB4" t="s">
        <v>462</v>
      </c>
      <c r="AC4" s="3" t="s">
        <v>123</v>
      </c>
      <c r="AF4" t="s">
        <v>488</v>
      </c>
      <c r="AG4">
        <v>80</v>
      </c>
      <c r="AI4" t="s">
        <v>516</v>
      </c>
      <c r="AJ4">
        <v>302</v>
      </c>
    </row>
    <row r="5" spans="1:37" x14ac:dyDescent="0.35">
      <c r="A5" t="s">
        <v>279</v>
      </c>
      <c r="B5">
        <v>148</v>
      </c>
      <c r="D5" t="s">
        <v>291</v>
      </c>
      <c r="E5" s="3" t="s">
        <v>123</v>
      </c>
      <c r="G5" t="s">
        <v>316</v>
      </c>
      <c r="H5">
        <v>98</v>
      </c>
      <c r="J5" t="s">
        <v>339</v>
      </c>
      <c r="K5">
        <v>172</v>
      </c>
      <c r="M5" t="s">
        <v>360</v>
      </c>
      <c r="N5">
        <v>75</v>
      </c>
      <c r="P5" t="s">
        <v>381</v>
      </c>
      <c r="Q5">
        <v>116</v>
      </c>
      <c r="S5" t="s">
        <v>404</v>
      </c>
      <c r="T5">
        <v>58</v>
      </c>
      <c r="V5" t="s">
        <v>427</v>
      </c>
      <c r="W5" s="3" t="s">
        <v>123</v>
      </c>
      <c r="Y5" t="s">
        <v>445</v>
      </c>
      <c r="Z5">
        <v>187</v>
      </c>
      <c r="AB5" t="s">
        <v>463</v>
      </c>
      <c r="AC5" s="3" t="s">
        <v>123</v>
      </c>
      <c r="AF5" t="s">
        <v>489</v>
      </c>
      <c r="AG5">
        <v>57</v>
      </c>
      <c r="AI5" t="s">
        <v>517</v>
      </c>
      <c r="AJ5">
        <v>314</v>
      </c>
    </row>
    <row r="6" spans="1:37" x14ac:dyDescent="0.35">
      <c r="A6" t="s">
        <v>280</v>
      </c>
      <c r="B6">
        <v>114</v>
      </c>
      <c r="D6" t="s">
        <v>292</v>
      </c>
      <c r="E6" s="3" t="s">
        <v>123</v>
      </c>
      <c r="G6" t="s">
        <v>317</v>
      </c>
      <c r="H6">
        <v>96</v>
      </c>
      <c r="J6" t="s">
        <v>340</v>
      </c>
      <c r="K6">
        <v>134</v>
      </c>
      <c r="M6" t="s">
        <v>361</v>
      </c>
      <c r="N6" s="3" t="s">
        <v>123</v>
      </c>
      <c r="P6" t="s">
        <v>382</v>
      </c>
      <c r="Q6">
        <v>134</v>
      </c>
      <c r="S6" t="s">
        <v>405</v>
      </c>
      <c r="T6">
        <v>84</v>
      </c>
      <c r="V6" t="s">
        <v>428</v>
      </c>
      <c r="W6">
        <v>144</v>
      </c>
      <c r="Y6" t="s">
        <v>446</v>
      </c>
      <c r="Z6">
        <v>270</v>
      </c>
      <c r="AB6" t="s">
        <v>464</v>
      </c>
      <c r="AC6" s="3" t="s">
        <v>123</v>
      </c>
      <c r="AF6" t="s">
        <v>490</v>
      </c>
      <c r="AG6">
        <v>88</v>
      </c>
      <c r="AI6" t="s">
        <v>518</v>
      </c>
      <c r="AJ6" s="3" t="s">
        <v>123</v>
      </c>
    </row>
    <row r="7" spans="1:37" x14ac:dyDescent="0.35">
      <c r="A7" t="s">
        <v>281</v>
      </c>
      <c r="B7">
        <v>269</v>
      </c>
      <c r="D7" t="s">
        <v>293</v>
      </c>
      <c r="E7">
        <v>193</v>
      </c>
      <c r="G7" t="s">
        <v>318</v>
      </c>
      <c r="H7">
        <v>100</v>
      </c>
      <c r="J7" t="s">
        <v>341</v>
      </c>
      <c r="K7" s="3" t="s">
        <v>123</v>
      </c>
      <c r="M7" t="s">
        <v>362</v>
      </c>
      <c r="N7">
        <v>58</v>
      </c>
      <c r="P7" t="s">
        <v>383</v>
      </c>
      <c r="Q7">
        <v>130</v>
      </c>
      <c r="S7" t="s">
        <v>406</v>
      </c>
      <c r="T7" s="3" t="s">
        <v>123</v>
      </c>
      <c r="V7" t="s">
        <v>429</v>
      </c>
      <c r="W7">
        <v>98</v>
      </c>
      <c r="Y7" t="s">
        <v>447</v>
      </c>
      <c r="Z7">
        <v>134</v>
      </c>
      <c r="AB7" t="s">
        <v>465</v>
      </c>
      <c r="AC7" s="3" t="s">
        <v>123</v>
      </c>
      <c r="AF7" t="s">
        <v>491</v>
      </c>
      <c r="AG7">
        <v>48</v>
      </c>
      <c r="AI7" t="s">
        <v>519</v>
      </c>
      <c r="AJ7" s="3" t="s">
        <v>123</v>
      </c>
    </row>
    <row r="8" spans="1:37" x14ac:dyDescent="0.35">
      <c r="A8" t="s">
        <v>282</v>
      </c>
      <c r="B8">
        <v>329</v>
      </c>
      <c r="D8" t="s">
        <v>294</v>
      </c>
      <c r="E8">
        <v>187</v>
      </c>
      <c r="G8" t="s">
        <v>319</v>
      </c>
      <c r="H8">
        <v>75</v>
      </c>
      <c r="J8" t="s">
        <v>342</v>
      </c>
      <c r="K8">
        <v>73</v>
      </c>
      <c r="M8" t="s">
        <v>363</v>
      </c>
      <c r="N8">
        <v>206</v>
      </c>
      <c r="P8" t="s">
        <v>384</v>
      </c>
      <c r="Q8">
        <v>110</v>
      </c>
      <c r="S8" t="s">
        <v>407</v>
      </c>
      <c r="T8">
        <v>305</v>
      </c>
      <c r="V8" t="s">
        <v>430</v>
      </c>
      <c r="W8">
        <v>77</v>
      </c>
      <c r="Y8" t="s">
        <v>448</v>
      </c>
      <c r="Z8">
        <v>191</v>
      </c>
      <c r="AB8" t="s">
        <v>466</v>
      </c>
      <c r="AC8" s="3" t="s">
        <v>123</v>
      </c>
      <c r="AF8" t="s">
        <v>492</v>
      </c>
      <c r="AG8" s="3" t="s">
        <v>123</v>
      </c>
      <c r="AI8" t="s">
        <v>520</v>
      </c>
      <c r="AJ8" s="3" t="s">
        <v>484</v>
      </c>
      <c r="AK8" s="3">
        <v>250</v>
      </c>
    </row>
    <row r="9" spans="1:37" x14ac:dyDescent="0.35">
      <c r="A9" t="s">
        <v>283</v>
      </c>
      <c r="B9" s="3" t="s">
        <v>123</v>
      </c>
      <c r="D9" t="s">
        <v>295</v>
      </c>
      <c r="E9" s="3" t="s">
        <v>123</v>
      </c>
      <c r="G9" t="s">
        <v>320</v>
      </c>
      <c r="H9">
        <v>68</v>
      </c>
      <c r="J9" t="s">
        <v>343</v>
      </c>
      <c r="K9">
        <v>25</v>
      </c>
      <c r="M9" t="s">
        <v>364</v>
      </c>
      <c r="N9">
        <v>123</v>
      </c>
      <c r="P9" t="s">
        <v>385</v>
      </c>
      <c r="Q9">
        <v>95</v>
      </c>
      <c r="S9" t="s">
        <v>408</v>
      </c>
      <c r="T9" s="3" t="s">
        <v>123</v>
      </c>
      <c r="V9" t="s">
        <v>431</v>
      </c>
      <c r="W9">
        <v>50</v>
      </c>
      <c r="Y9" t="s">
        <v>449</v>
      </c>
      <c r="Z9">
        <v>207</v>
      </c>
      <c r="AB9" t="s">
        <v>467</v>
      </c>
      <c r="AC9">
        <v>209</v>
      </c>
      <c r="AF9" t="s">
        <v>493</v>
      </c>
      <c r="AG9" s="3" t="s">
        <v>123</v>
      </c>
      <c r="AI9" t="s">
        <v>521</v>
      </c>
      <c r="AJ9">
        <v>113</v>
      </c>
    </row>
    <row r="10" spans="1:37" x14ac:dyDescent="0.35">
      <c r="A10" t="s">
        <v>284</v>
      </c>
      <c r="B10">
        <v>196</v>
      </c>
      <c r="D10" t="s">
        <v>296</v>
      </c>
      <c r="E10">
        <v>292</v>
      </c>
      <c r="G10" t="s">
        <v>321</v>
      </c>
      <c r="H10">
        <v>89</v>
      </c>
      <c r="J10" t="s">
        <v>344</v>
      </c>
      <c r="K10" s="3" t="s">
        <v>123</v>
      </c>
      <c r="M10" t="s">
        <v>365</v>
      </c>
      <c r="N10">
        <v>61</v>
      </c>
      <c r="P10" t="s">
        <v>386</v>
      </c>
      <c r="Q10" s="3" t="s">
        <v>123</v>
      </c>
      <c r="S10" t="s">
        <v>409</v>
      </c>
      <c r="T10" s="3" t="s">
        <v>123</v>
      </c>
      <c r="V10" t="s">
        <v>432</v>
      </c>
      <c r="W10">
        <v>54</v>
      </c>
      <c r="Y10" t="s">
        <v>450</v>
      </c>
      <c r="Z10" s="3" t="s">
        <v>123</v>
      </c>
      <c r="AB10" t="s">
        <v>468</v>
      </c>
      <c r="AC10">
        <v>173</v>
      </c>
      <c r="AF10" t="s">
        <v>494</v>
      </c>
      <c r="AG10" s="3" t="s">
        <v>123</v>
      </c>
      <c r="AI10" t="s">
        <v>522</v>
      </c>
      <c r="AJ10">
        <v>159</v>
      </c>
    </row>
    <row r="11" spans="1:37" x14ac:dyDescent="0.35">
      <c r="A11" t="s">
        <v>285</v>
      </c>
      <c r="B11">
        <v>262</v>
      </c>
      <c r="D11" t="s">
        <v>297</v>
      </c>
      <c r="E11">
        <v>281</v>
      </c>
      <c r="G11" t="s">
        <v>322</v>
      </c>
      <c r="H11">
        <v>150</v>
      </c>
      <c r="J11" t="s">
        <v>345</v>
      </c>
      <c r="K11">
        <v>252</v>
      </c>
      <c r="M11" t="s">
        <v>366</v>
      </c>
      <c r="N11">
        <v>75</v>
      </c>
      <c r="P11" t="s">
        <v>387</v>
      </c>
      <c r="Q11">
        <v>52</v>
      </c>
      <c r="S11" t="s">
        <v>410</v>
      </c>
      <c r="T11">
        <v>279</v>
      </c>
      <c r="V11" t="s">
        <v>433</v>
      </c>
      <c r="W11">
        <v>89</v>
      </c>
      <c r="Y11" t="s">
        <v>451</v>
      </c>
      <c r="Z11" s="3" t="s">
        <v>123</v>
      </c>
      <c r="AB11" t="s">
        <v>469</v>
      </c>
      <c r="AC11">
        <v>141</v>
      </c>
      <c r="AF11" t="s">
        <v>495</v>
      </c>
      <c r="AG11" s="3" t="s">
        <v>123</v>
      </c>
      <c r="AI11" t="s">
        <v>523</v>
      </c>
      <c r="AJ11">
        <v>346</v>
      </c>
    </row>
    <row r="12" spans="1:37" x14ac:dyDescent="0.35">
      <c r="A12" t="s">
        <v>286</v>
      </c>
      <c r="B12">
        <v>193</v>
      </c>
      <c r="D12" t="s">
        <v>298</v>
      </c>
      <c r="E12">
        <v>122</v>
      </c>
      <c r="G12" t="s">
        <v>323</v>
      </c>
      <c r="H12">
        <v>108</v>
      </c>
      <c r="J12" t="s">
        <v>346</v>
      </c>
      <c r="K12" s="3" t="s">
        <v>123</v>
      </c>
      <c r="M12" t="s">
        <v>367</v>
      </c>
      <c r="N12" s="3" t="s">
        <v>123</v>
      </c>
      <c r="P12" t="s">
        <v>388</v>
      </c>
      <c r="Q12">
        <v>69</v>
      </c>
      <c r="S12" t="s">
        <v>411</v>
      </c>
      <c r="T12">
        <v>173</v>
      </c>
      <c r="V12" t="s">
        <v>434</v>
      </c>
      <c r="W12">
        <v>53</v>
      </c>
      <c r="Y12" t="s">
        <v>452</v>
      </c>
      <c r="Z12">
        <v>60</v>
      </c>
      <c r="AB12" t="s">
        <v>470</v>
      </c>
      <c r="AC12">
        <v>87</v>
      </c>
      <c r="AF12" t="s">
        <v>496</v>
      </c>
      <c r="AG12" s="3" t="s">
        <v>123</v>
      </c>
      <c r="AI12" t="s">
        <v>524</v>
      </c>
      <c r="AJ12">
        <v>243</v>
      </c>
    </row>
    <row r="13" spans="1:37" x14ac:dyDescent="0.35">
      <c r="D13" t="s">
        <v>299</v>
      </c>
      <c r="E13">
        <v>67</v>
      </c>
      <c r="G13" t="s">
        <v>324</v>
      </c>
      <c r="H13" s="3" t="s">
        <v>123</v>
      </c>
      <c r="J13" t="s">
        <v>347</v>
      </c>
      <c r="K13">
        <v>69</v>
      </c>
      <c r="M13" t="s">
        <v>368</v>
      </c>
      <c r="N13">
        <v>200</v>
      </c>
      <c r="P13" t="s">
        <v>389</v>
      </c>
      <c r="Q13" s="3" t="s">
        <v>123</v>
      </c>
      <c r="S13" t="s">
        <v>412</v>
      </c>
      <c r="T13" s="3" t="s">
        <v>123</v>
      </c>
      <c r="V13" t="s">
        <v>435</v>
      </c>
      <c r="W13" s="3" t="s">
        <v>123</v>
      </c>
      <c r="Y13" t="s">
        <v>453</v>
      </c>
      <c r="Z13" s="3" t="s">
        <v>123</v>
      </c>
      <c r="AB13" t="s">
        <v>471</v>
      </c>
      <c r="AC13">
        <v>54</v>
      </c>
      <c r="AF13" t="s">
        <v>497</v>
      </c>
      <c r="AG13" s="3" t="s">
        <v>123</v>
      </c>
      <c r="AI13" t="s">
        <v>525</v>
      </c>
      <c r="AJ13">
        <v>279</v>
      </c>
    </row>
    <row r="14" spans="1:37" x14ac:dyDescent="0.35">
      <c r="B14" s="10">
        <f>AVERAGE(B2:B8,B10:B12)</f>
        <v>218.1</v>
      </c>
      <c r="D14" t="s">
        <v>300</v>
      </c>
      <c r="E14">
        <v>106</v>
      </c>
      <c r="G14" t="s">
        <v>325</v>
      </c>
      <c r="H14">
        <v>107</v>
      </c>
      <c r="J14" t="s">
        <v>348</v>
      </c>
      <c r="K14">
        <v>37</v>
      </c>
      <c r="M14" t="s">
        <v>369</v>
      </c>
      <c r="N14">
        <v>149</v>
      </c>
      <c r="P14" t="s">
        <v>390</v>
      </c>
      <c r="Q14">
        <v>63</v>
      </c>
      <c r="S14" t="s">
        <v>413</v>
      </c>
      <c r="T14">
        <v>157</v>
      </c>
      <c r="V14" t="s">
        <v>436</v>
      </c>
      <c r="W14" s="3" t="s">
        <v>123</v>
      </c>
      <c r="Y14" t="s">
        <v>454</v>
      </c>
      <c r="Z14" s="3" t="s">
        <v>123</v>
      </c>
      <c r="AB14" t="s">
        <v>472</v>
      </c>
      <c r="AC14">
        <v>95</v>
      </c>
      <c r="AF14" t="s">
        <v>498</v>
      </c>
      <c r="AG14" s="3" t="s">
        <v>123</v>
      </c>
      <c r="AI14" t="s">
        <v>526</v>
      </c>
      <c r="AJ14" s="3" t="s">
        <v>123</v>
      </c>
    </row>
    <row r="15" spans="1:37" x14ac:dyDescent="0.35">
      <c r="B15" s="11">
        <f>STDEV(B2:B12)</f>
        <v>80.31666493740056</v>
      </c>
      <c r="D15" t="s">
        <v>301</v>
      </c>
      <c r="E15">
        <v>129</v>
      </c>
      <c r="G15" t="s">
        <v>326</v>
      </c>
      <c r="H15">
        <v>255</v>
      </c>
      <c r="J15" t="s">
        <v>349</v>
      </c>
      <c r="K15">
        <v>61</v>
      </c>
      <c r="M15" t="s">
        <v>370</v>
      </c>
      <c r="N15" s="3" t="s">
        <v>123</v>
      </c>
      <c r="P15" t="s">
        <v>391</v>
      </c>
      <c r="Q15">
        <v>78</v>
      </c>
      <c r="S15" t="s">
        <v>414</v>
      </c>
      <c r="T15">
        <v>267</v>
      </c>
      <c r="V15" t="s">
        <v>437</v>
      </c>
      <c r="W15">
        <v>298</v>
      </c>
      <c r="Y15" t="s">
        <v>455</v>
      </c>
      <c r="Z15">
        <v>119</v>
      </c>
      <c r="AB15" t="s">
        <v>473</v>
      </c>
      <c r="AC15">
        <v>122</v>
      </c>
      <c r="AF15" t="s">
        <v>499</v>
      </c>
      <c r="AG15">
        <v>32</v>
      </c>
      <c r="AI15" t="s">
        <v>527</v>
      </c>
      <c r="AJ15" s="3" t="s">
        <v>123</v>
      </c>
    </row>
    <row r="16" spans="1:37" x14ac:dyDescent="0.35">
      <c r="D16" t="s">
        <v>302</v>
      </c>
      <c r="E16">
        <v>96</v>
      </c>
      <c r="G16" t="s">
        <v>327</v>
      </c>
      <c r="H16">
        <v>267</v>
      </c>
      <c r="J16" t="s">
        <v>350</v>
      </c>
      <c r="K16">
        <v>27</v>
      </c>
      <c r="M16" t="s">
        <v>371</v>
      </c>
      <c r="N16" s="3" t="s">
        <v>123</v>
      </c>
      <c r="P16" t="s">
        <v>392</v>
      </c>
      <c r="Q16" s="3" t="s">
        <v>123</v>
      </c>
      <c r="S16" t="s">
        <v>415</v>
      </c>
      <c r="T16">
        <v>194</v>
      </c>
      <c r="V16" t="s">
        <v>438</v>
      </c>
      <c r="W16">
        <v>126</v>
      </c>
      <c r="Y16" t="s">
        <v>456</v>
      </c>
      <c r="Z16">
        <v>54</v>
      </c>
      <c r="AB16" t="s">
        <v>474</v>
      </c>
      <c r="AC16">
        <v>250</v>
      </c>
      <c r="AF16" t="s">
        <v>500</v>
      </c>
      <c r="AG16">
        <v>17</v>
      </c>
      <c r="AI16" t="s">
        <v>528</v>
      </c>
      <c r="AJ16">
        <v>225</v>
      </c>
    </row>
    <row r="17" spans="4:36" x14ac:dyDescent="0.35">
      <c r="D17" t="s">
        <v>303</v>
      </c>
      <c r="E17">
        <v>108</v>
      </c>
      <c r="G17" t="s">
        <v>328</v>
      </c>
      <c r="H17">
        <v>185</v>
      </c>
      <c r="J17" t="s">
        <v>351</v>
      </c>
      <c r="K17">
        <v>199</v>
      </c>
      <c r="M17" t="s">
        <v>372</v>
      </c>
      <c r="N17">
        <v>39</v>
      </c>
      <c r="P17" t="s">
        <v>393</v>
      </c>
      <c r="Q17">
        <v>89</v>
      </c>
      <c r="S17" t="s">
        <v>416</v>
      </c>
      <c r="T17">
        <v>154</v>
      </c>
      <c r="V17" t="s">
        <v>439</v>
      </c>
      <c r="W17">
        <v>122</v>
      </c>
      <c r="Y17" t="s">
        <v>457</v>
      </c>
      <c r="Z17" s="3" t="s">
        <v>123</v>
      </c>
      <c r="AB17" t="s">
        <v>475</v>
      </c>
      <c r="AC17">
        <v>91</v>
      </c>
      <c r="AF17" t="s">
        <v>501</v>
      </c>
      <c r="AG17">
        <v>27</v>
      </c>
      <c r="AI17" t="s">
        <v>529</v>
      </c>
      <c r="AJ17">
        <v>17</v>
      </c>
    </row>
    <row r="18" spans="4:36" x14ac:dyDescent="0.35">
      <c r="D18" t="s">
        <v>304</v>
      </c>
      <c r="E18">
        <v>122</v>
      </c>
      <c r="G18" t="s">
        <v>329</v>
      </c>
      <c r="H18">
        <v>76</v>
      </c>
      <c r="J18" t="s">
        <v>352</v>
      </c>
      <c r="K18" s="3" t="s">
        <v>123</v>
      </c>
      <c r="M18" t="s">
        <v>373</v>
      </c>
      <c r="N18">
        <v>269</v>
      </c>
      <c r="P18" t="s">
        <v>394</v>
      </c>
      <c r="Q18" s="3" t="s">
        <v>123</v>
      </c>
      <c r="S18" t="s">
        <v>417</v>
      </c>
      <c r="T18">
        <v>61</v>
      </c>
      <c r="V18" t="s">
        <v>440</v>
      </c>
      <c r="W18">
        <v>139</v>
      </c>
      <c r="Y18" t="s">
        <v>458</v>
      </c>
      <c r="Z18">
        <v>50</v>
      </c>
      <c r="AB18" t="s">
        <v>476</v>
      </c>
      <c r="AC18">
        <v>259</v>
      </c>
      <c r="AF18" t="s">
        <v>502</v>
      </c>
      <c r="AG18">
        <v>20</v>
      </c>
      <c r="AI18" t="s">
        <v>530</v>
      </c>
      <c r="AJ18" s="3" t="s">
        <v>123</v>
      </c>
    </row>
    <row r="19" spans="4:36" x14ac:dyDescent="0.35">
      <c r="D19" t="s">
        <v>305</v>
      </c>
      <c r="E19">
        <v>98</v>
      </c>
      <c r="G19" t="s">
        <v>330</v>
      </c>
      <c r="H19">
        <v>65</v>
      </c>
      <c r="J19" t="s">
        <v>353</v>
      </c>
      <c r="K19">
        <v>295</v>
      </c>
      <c r="M19" t="s">
        <v>374</v>
      </c>
      <c r="N19" s="3" t="s">
        <v>123</v>
      </c>
      <c r="P19" t="s">
        <v>395</v>
      </c>
      <c r="Q19" s="3" t="s">
        <v>123</v>
      </c>
      <c r="S19" t="s">
        <v>418</v>
      </c>
      <c r="T19">
        <v>126</v>
      </c>
      <c r="AB19" t="s">
        <v>477</v>
      </c>
      <c r="AC19" s="3" t="s">
        <v>123</v>
      </c>
      <c r="AF19" t="s">
        <v>503</v>
      </c>
      <c r="AG19">
        <v>65</v>
      </c>
      <c r="AI19" t="s">
        <v>531</v>
      </c>
      <c r="AJ19" s="3" t="s">
        <v>123</v>
      </c>
    </row>
    <row r="20" spans="4:36" x14ac:dyDescent="0.35">
      <c r="D20" t="s">
        <v>306</v>
      </c>
      <c r="E20">
        <v>121</v>
      </c>
      <c r="G20" t="s">
        <v>331</v>
      </c>
      <c r="H20">
        <v>112</v>
      </c>
      <c r="J20" t="s">
        <v>354</v>
      </c>
      <c r="K20">
        <v>289</v>
      </c>
      <c r="M20" t="s">
        <v>375</v>
      </c>
      <c r="N20">
        <v>213</v>
      </c>
      <c r="P20" t="s">
        <v>396</v>
      </c>
      <c r="Q20">
        <v>106</v>
      </c>
      <c r="S20" t="s">
        <v>419</v>
      </c>
      <c r="T20">
        <v>172</v>
      </c>
      <c r="W20" s="10">
        <f>AVERAGE(W2:W18)</f>
        <v>116.46153846153847</v>
      </c>
      <c r="Z20" s="10">
        <f>AVERAGE(Z2:Z18)</f>
        <v>158</v>
      </c>
      <c r="AB20" t="s">
        <v>478</v>
      </c>
      <c r="AC20" s="3" t="s">
        <v>123</v>
      </c>
      <c r="AF20" t="s">
        <v>504</v>
      </c>
      <c r="AG20" s="3" t="s">
        <v>123</v>
      </c>
      <c r="AI20" t="s">
        <v>532</v>
      </c>
      <c r="AJ20">
        <v>240</v>
      </c>
    </row>
    <row r="21" spans="4:36" x14ac:dyDescent="0.35">
      <c r="D21" t="s">
        <v>307</v>
      </c>
      <c r="E21">
        <v>123</v>
      </c>
      <c r="G21" t="s">
        <v>332</v>
      </c>
      <c r="H21">
        <v>92</v>
      </c>
      <c r="J21" t="s">
        <v>355</v>
      </c>
      <c r="K21">
        <v>253</v>
      </c>
      <c r="M21" t="s">
        <v>376</v>
      </c>
      <c r="N21">
        <v>142</v>
      </c>
      <c r="P21" t="s">
        <v>397</v>
      </c>
      <c r="Q21">
        <v>127</v>
      </c>
      <c r="S21" t="s">
        <v>420</v>
      </c>
      <c r="T21">
        <v>135</v>
      </c>
      <c r="W21" s="11">
        <f>STDEV(W2:W18)</f>
        <v>64.566006774224718</v>
      </c>
      <c r="Z21" s="11">
        <f>STDEV(Z2:Z18)</f>
        <v>89.768388847988334</v>
      </c>
      <c r="AB21" t="s">
        <v>479</v>
      </c>
      <c r="AC21" s="3" t="s">
        <v>484</v>
      </c>
      <c r="AD21" s="3">
        <v>250</v>
      </c>
      <c r="AF21" t="s">
        <v>505</v>
      </c>
      <c r="AG21" s="3" t="s">
        <v>123</v>
      </c>
      <c r="AI21" t="s">
        <v>533</v>
      </c>
      <c r="AJ21">
        <v>119</v>
      </c>
    </row>
    <row r="22" spans="4:36" x14ac:dyDescent="0.35">
      <c r="D22" t="s">
        <v>308</v>
      </c>
      <c r="E22">
        <v>112</v>
      </c>
      <c r="G22" t="s">
        <v>333</v>
      </c>
      <c r="H22">
        <v>117</v>
      </c>
      <c r="P22" t="s">
        <v>398</v>
      </c>
      <c r="Q22" s="3" t="s">
        <v>123</v>
      </c>
      <c r="S22" t="s">
        <v>421</v>
      </c>
      <c r="T22" s="3" t="s">
        <v>123</v>
      </c>
      <c r="AB22" t="s">
        <v>480</v>
      </c>
      <c r="AC22" s="3" t="s">
        <v>484</v>
      </c>
      <c r="AD22" s="3">
        <v>250</v>
      </c>
      <c r="AF22" t="s">
        <v>506</v>
      </c>
      <c r="AG22" s="3" t="s">
        <v>123</v>
      </c>
      <c r="AI22" t="s">
        <v>534</v>
      </c>
      <c r="AJ22" s="3" t="s">
        <v>123</v>
      </c>
    </row>
    <row r="23" spans="4:36" x14ac:dyDescent="0.35">
      <c r="D23" t="s">
        <v>309</v>
      </c>
      <c r="E23">
        <v>78</v>
      </c>
      <c r="G23" t="s">
        <v>334</v>
      </c>
      <c r="H23">
        <v>46</v>
      </c>
      <c r="K23" s="10">
        <f>AVERAGE(K2:K21)</f>
        <v>144.86666666666667</v>
      </c>
      <c r="N23" s="10">
        <f>AVERAGE(N2:N21)</f>
        <v>132.07692307692307</v>
      </c>
      <c r="P23" t="s">
        <v>399</v>
      </c>
      <c r="Q23" s="3" t="s">
        <v>123</v>
      </c>
      <c r="S23" t="s">
        <v>422</v>
      </c>
      <c r="T23" s="3" t="s">
        <v>123</v>
      </c>
      <c r="AB23" t="s">
        <v>481</v>
      </c>
      <c r="AC23" s="3" t="s">
        <v>484</v>
      </c>
      <c r="AD23" s="3">
        <v>250</v>
      </c>
      <c r="AF23" t="s">
        <v>507</v>
      </c>
      <c r="AG23" s="3" t="s">
        <v>123</v>
      </c>
      <c r="AI23" t="s">
        <v>535</v>
      </c>
      <c r="AJ23" s="3" t="s">
        <v>123</v>
      </c>
    </row>
    <row r="24" spans="4:36" x14ac:dyDescent="0.35">
      <c r="D24" t="s">
        <v>310</v>
      </c>
      <c r="E24">
        <v>110</v>
      </c>
      <c r="K24" s="11">
        <f>STDEV(K2:K21)</f>
        <v>96.600699987604841</v>
      </c>
      <c r="N24" s="11">
        <f>STDEV(N2:N21)</f>
        <v>71.988959267447783</v>
      </c>
      <c r="AB24" t="s">
        <v>482</v>
      </c>
      <c r="AC24" s="3" t="s">
        <v>484</v>
      </c>
      <c r="AD24" s="3">
        <v>250</v>
      </c>
      <c r="AF24" t="s">
        <v>508</v>
      </c>
      <c r="AG24" s="3" t="s">
        <v>123</v>
      </c>
      <c r="AI24" t="s">
        <v>536</v>
      </c>
      <c r="AJ24" s="3" t="s">
        <v>123</v>
      </c>
    </row>
    <row r="25" spans="4:36" x14ac:dyDescent="0.35">
      <c r="D25" t="s">
        <v>311</v>
      </c>
      <c r="E25">
        <v>132</v>
      </c>
      <c r="H25" s="10">
        <f>AVERAGE(H2:H23)</f>
        <v>119.73684210526316</v>
      </c>
      <c r="Q25" s="10">
        <f>AVERAGE(Q2:Q23)</f>
        <v>97.8</v>
      </c>
      <c r="T25" s="10">
        <f>AVERAGE(T2:T23)</f>
        <v>154.125</v>
      </c>
      <c r="AB25" t="s">
        <v>483</v>
      </c>
      <c r="AC25" s="3" t="s">
        <v>484</v>
      </c>
      <c r="AD25" s="3">
        <v>250</v>
      </c>
      <c r="AF25" t="s">
        <v>509</v>
      </c>
      <c r="AG25" s="3" t="s">
        <v>123</v>
      </c>
      <c r="AI25" t="s">
        <v>537</v>
      </c>
      <c r="AJ25">
        <v>27</v>
      </c>
    </row>
    <row r="26" spans="4:36" x14ac:dyDescent="0.35">
      <c r="H26" s="11">
        <f>STDEV(H2:H23)</f>
        <v>60.606052232854275</v>
      </c>
      <c r="Q26" s="11">
        <f>STDEV(Q2:Q23)</f>
        <v>25.006284924280244</v>
      </c>
      <c r="T26" s="11">
        <f>STDEV(T2:T23)</f>
        <v>76.76794035707006</v>
      </c>
      <c r="AF26" t="s">
        <v>510</v>
      </c>
      <c r="AG26" s="3" t="s">
        <v>123</v>
      </c>
      <c r="AI26" t="s">
        <v>538</v>
      </c>
      <c r="AJ26">
        <v>162</v>
      </c>
    </row>
    <row r="27" spans="4:36" x14ac:dyDescent="0.35">
      <c r="E27" s="10">
        <f>AVERAGE(E4,E7:E8,E10:E25)</f>
        <v>144.15789473684211</v>
      </c>
      <c r="AC27" s="10">
        <f>AVERAGE(AC2:AC18,AD21:AD25)</f>
        <v>181.9375</v>
      </c>
      <c r="AF27" t="s">
        <v>511</v>
      </c>
      <c r="AG27" s="3" t="s">
        <v>123</v>
      </c>
      <c r="AI27" t="s">
        <v>539</v>
      </c>
      <c r="AJ27" s="3" t="s">
        <v>123</v>
      </c>
    </row>
    <row r="28" spans="4:36" x14ac:dyDescent="0.35">
      <c r="E28" s="11">
        <f>STDEV(E2:E25)</f>
        <v>66.990267251539976</v>
      </c>
      <c r="AC28" s="11">
        <f>STDEV(AC2:AC20,AD21:AD25)</f>
        <v>73.496910365901329</v>
      </c>
      <c r="AF28" t="s">
        <v>512</v>
      </c>
      <c r="AG28">
        <v>62</v>
      </c>
      <c r="AI28" t="s">
        <v>540</v>
      </c>
      <c r="AJ28" s="3" t="s">
        <v>123</v>
      </c>
    </row>
    <row r="29" spans="4:36" x14ac:dyDescent="0.35">
      <c r="AI29" t="s">
        <v>541</v>
      </c>
      <c r="AJ29" s="3" t="s">
        <v>123</v>
      </c>
    </row>
    <row r="30" spans="4:36" x14ac:dyDescent="0.35">
      <c r="AG30" s="10">
        <f>AVERAGE(AG2:AG28)</f>
        <v>57.090909090909093</v>
      </c>
      <c r="AI30" t="s">
        <v>542</v>
      </c>
      <c r="AJ30" s="3" t="s">
        <v>123</v>
      </c>
    </row>
    <row r="31" spans="4:36" x14ac:dyDescent="0.35">
      <c r="AG31" s="11">
        <f>STDEV(AG2:AG28)</f>
        <v>34.320415339720306</v>
      </c>
    </row>
    <row r="32" spans="4:36" x14ac:dyDescent="0.35">
      <c r="AJ32" s="10">
        <f>AVERAGE(AJ2:AJ7,AK8,AJ9:AJ30)</f>
        <v>194.66666666666666</v>
      </c>
    </row>
    <row r="33" spans="36:36" x14ac:dyDescent="0.35">
      <c r="AJ33" s="11">
        <f>STDEV(AJ2:AJ7,AK8,AJ9:AJ30)</f>
        <v>101.26109580588947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9AB6A-DA1B-45F7-A791-6A078D2CC446}">
  <dimension ref="A1:AU53"/>
  <sheetViews>
    <sheetView zoomScale="70" zoomScaleNormal="70" workbookViewId="0">
      <selection activeCell="AW6" sqref="AW6"/>
    </sheetView>
  </sheetViews>
  <sheetFormatPr defaultRowHeight="14.5" x14ac:dyDescent="0.35"/>
  <cols>
    <col min="1" max="1" width="24.26953125" bestFit="1" customWidth="1"/>
    <col min="2" max="2" width="18.90625" bestFit="1" customWidth="1"/>
    <col min="3" max="4" width="16" customWidth="1"/>
    <col min="5" max="5" width="26.90625" bestFit="1" customWidth="1"/>
    <col min="6" max="6" width="18.90625" bestFit="1" customWidth="1"/>
    <col min="7" max="7" width="11.36328125" bestFit="1" customWidth="1"/>
    <col min="8" max="8" width="11.36328125" customWidth="1"/>
    <col min="9" max="9" width="20.1796875" bestFit="1" customWidth="1"/>
    <col min="10" max="10" width="18.90625" bestFit="1" customWidth="1"/>
    <col min="11" max="11" width="11.36328125" bestFit="1" customWidth="1"/>
    <col min="13" max="13" width="20.453125" bestFit="1" customWidth="1"/>
    <col min="14" max="14" width="18.90625" bestFit="1" customWidth="1"/>
    <col min="15" max="15" width="11.36328125" bestFit="1" customWidth="1"/>
    <col min="17" max="17" width="20.453125" bestFit="1" customWidth="1"/>
    <col min="18" max="18" width="18.90625" bestFit="1" customWidth="1"/>
    <col min="19" max="19" width="11.36328125" bestFit="1" customWidth="1"/>
    <col min="21" max="21" width="27.54296875" bestFit="1" customWidth="1"/>
    <col min="22" max="22" width="18.90625" bestFit="1" customWidth="1"/>
    <col min="23" max="23" width="11.36328125" bestFit="1" customWidth="1"/>
    <col min="25" max="25" width="21.6328125" bestFit="1" customWidth="1"/>
    <col min="26" max="26" width="18.90625" bestFit="1" customWidth="1"/>
    <col min="27" max="27" width="11.36328125" bestFit="1" customWidth="1"/>
    <col min="29" max="29" width="20.1796875" bestFit="1" customWidth="1"/>
    <col min="30" max="30" width="18.90625" bestFit="1" customWidth="1"/>
    <col min="31" max="31" width="11.36328125" bestFit="1" customWidth="1"/>
    <col min="33" max="33" width="20.1796875" bestFit="1" customWidth="1"/>
    <col min="34" max="34" width="18.90625" bestFit="1" customWidth="1"/>
    <col min="35" max="35" width="11.36328125" bestFit="1" customWidth="1"/>
    <col min="37" max="37" width="26.90625" bestFit="1" customWidth="1"/>
    <col min="38" max="38" width="18.90625" bestFit="1" customWidth="1"/>
    <col min="39" max="39" width="12.36328125" bestFit="1" customWidth="1"/>
    <col min="41" max="41" width="26.90625" bestFit="1" customWidth="1"/>
    <col min="42" max="42" width="18.90625" bestFit="1" customWidth="1"/>
    <col min="43" max="43" width="12.36328125" bestFit="1" customWidth="1"/>
    <col min="45" max="45" width="33.1796875" bestFit="1" customWidth="1"/>
    <col min="46" max="46" width="18.90625" bestFit="1" customWidth="1"/>
    <col min="47" max="47" width="10.6328125" bestFit="1" customWidth="1"/>
  </cols>
  <sheetData>
    <row r="1" spans="1:47" x14ac:dyDescent="0.35">
      <c r="A1" s="2" t="s">
        <v>275</v>
      </c>
      <c r="B1" s="9" t="s">
        <v>764</v>
      </c>
      <c r="C1" s="15" t="s">
        <v>728</v>
      </c>
      <c r="D1" s="1"/>
      <c r="E1" s="2" t="s">
        <v>287</v>
      </c>
      <c r="F1" s="9" t="s">
        <v>774</v>
      </c>
      <c r="G1" s="15" t="s">
        <v>728</v>
      </c>
      <c r="H1" s="1"/>
      <c r="I1" s="2" t="s">
        <v>312</v>
      </c>
      <c r="J1" s="9" t="s">
        <v>775</v>
      </c>
      <c r="K1" s="15" t="s">
        <v>729</v>
      </c>
      <c r="M1" s="2" t="s">
        <v>335</v>
      </c>
      <c r="N1" s="9" t="s">
        <v>776</v>
      </c>
      <c r="O1" s="15" t="s">
        <v>728</v>
      </c>
      <c r="Q1" s="2" t="s">
        <v>625</v>
      </c>
      <c r="R1" s="9" t="s">
        <v>776</v>
      </c>
      <c r="S1" s="15" t="s">
        <v>728</v>
      </c>
      <c r="U1" s="2" t="s">
        <v>626</v>
      </c>
      <c r="V1" s="9" t="s">
        <v>775</v>
      </c>
      <c r="W1" s="15" t="s">
        <v>728</v>
      </c>
      <c r="Y1" s="2" t="s">
        <v>632</v>
      </c>
      <c r="Z1" s="9" t="s">
        <v>775</v>
      </c>
      <c r="AA1" s="15" t="s">
        <v>728</v>
      </c>
      <c r="AC1" s="2" t="s">
        <v>631</v>
      </c>
      <c r="AD1" s="9" t="s">
        <v>769</v>
      </c>
      <c r="AE1" s="15" t="s">
        <v>729</v>
      </c>
      <c r="AG1" s="2" t="s">
        <v>644</v>
      </c>
      <c r="AH1" s="9" t="s">
        <v>769</v>
      </c>
      <c r="AI1" s="15" t="s">
        <v>728</v>
      </c>
      <c r="AK1" s="2" t="s">
        <v>657</v>
      </c>
      <c r="AL1" s="9" t="s">
        <v>774</v>
      </c>
      <c r="AM1" s="15" t="s">
        <v>728</v>
      </c>
      <c r="AO1" s="2" t="s">
        <v>485</v>
      </c>
      <c r="AP1" s="9" t="s">
        <v>777</v>
      </c>
      <c r="AQ1" s="15" t="s">
        <v>728</v>
      </c>
      <c r="AS1" s="2" t="s">
        <v>513</v>
      </c>
      <c r="AT1" s="9" t="s">
        <v>765</v>
      </c>
      <c r="AU1" s="15" t="s">
        <v>728</v>
      </c>
    </row>
    <row r="2" spans="1:47" x14ac:dyDescent="0.35">
      <c r="A2" t="s">
        <v>577</v>
      </c>
      <c r="B2" s="3">
        <v>11</v>
      </c>
      <c r="C2" s="14">
        <f>(B2/11)*100</f>
        <v>100</v>
      </c>
      <c r="D2" s="14"/>
      <c r="E2" t="s">
        <v>577</v>
      </c>
      <c r="F2">
        <v>24</v>
      </c>
      <c r="G2" s="16">
        <f>(F2/24)*100</f>
        <v>100</v>
      </c>
      <c r="H2" s="16"/>
      <c r="I2" t="s">
        <v>577</v>
      </c>
      <c r="J2">
        <v>22</v>
      </c>
      <c r="K2" s="16">
        <f>(J2/22)*100</f>
        <v>100</v>
      </c>
      <c r="M2" t="s">
        <v>577</v>
      </c>
      <c r="N2">
        <v>20</v>
      </c>
      <c r="O2" s="16">
        <f>(N2/20)*100</f>
        <v>100</v>
      </c>
      <c r="Q2" t="s">
        <v>577</v>
      </c>
      <c r="R2">
        <v>20</v>
      </c>
      <c r="S2" s="16">
        <f>(R2/20)*100</f>
        <v>100</v>
      </c>
      <c r="U2" t="s">
        <v>577</v>
      </c>
      <c r="V2">
        <v>22</v>
      </c>
      <c r="W2" s="16">
        <f>(V2/22)*100</f>
        <v>100</v>
      </c>
      <c r="Y2" t="s">
        <v>577</v>
      </c>
      <c r="Z2">
        <v>22</v>
      </c>
      <c r="AA2" s="16">
        <f>(Z2/22)*100</f>
        <v>100</v>
      </c>
      <c r="AC2" t="s">
        <v>577</v>
      </c>
      <c r="AD2">
        <v>17</v>
      </c>
      <c r="AE2" s="16">
        <f>(AD2/17)*100</f>
        <v>100</v>
      </c>
      <c r="AG2" t="s">
        <v>577</v>
      </c>
      <c r="AH2">
        <v>17</v>
      </c>
      <c r="AI2" s="16">
        <f>(AH2/17)*100</f>
        <v>100</v>
      </c>
      <c r="AK2" t="s">
        <v>577</v>
      </c>
      <c r="AL2">
        <v>24</v>
      </c>
      <c r="AM2" s="16">
        <f>(AL2/24)*100</f>
        <v>100</v>
      </c>
      <c r="AO2" t="s">
        <v>577</v>
      </c>
      <c r="AP2">
        <v>27</v>
      </c>
      <c r="AQ2" s="16">
        <f>(AP2/27)*100</f>
        <v>100</v>
      </c>
      <c r="AS2" t="s">
        <v>577</v>
      </c>
      <c r="AT2">
        <v>15</v>
      </c>
      <c r="AU2" s="16">
        <f>(AT2/15)*100</f>
        <v>100</v>
      </c>
    </row>
    <row r="3" spans="1:47" x14ac:dyDescent="0.35">
      <c r="A3" t="s">
        <v>569</v>
      </c>
      <c r="B3" s="3">
        <v>11</v>
      </c>
      <c r="C3" s="14">
        <f t="shared" ref="C3:C29" si="0">(B3/11)*100</f>
        <v>100</v>
      </c>
      <c r="D3" s="14"/>
      <c r="E3" t="s">
        <v>569</v>
      </c>
      <c r="F3">
        <v>24</v>
      </c>
      <c r="G3" s="16">
        <f t="shared" ref="G3:G45" si="1">(F3/24)*100</f>
        <v>100</v>
      </c>
      <c r="H3" s="16"/>
      <c r="I3" t="s">
        <v>569</v>
      </c>
      <c r="J3">
        <v>22</v>
      </c>
      <c r="K3" s="16">
        <f t="shared" ref="K3:K31" si="2">(J3/22)*100</f>
        <v>100</v>
      </c>
      <c r="M3" t="s">
        <v>569</v>
      </c>
      <c r="N3">
        <v>20</v>
      </c>
      <c r="O3" s="16">
        <f t="shared" ref="O3:O31" si="3">(N3/20)*100</f>
        <v>100</v>
      </c>
      <c r="Q3" t="s">
        <v>569</v>
      </c>
      <c r="R3">
        <v>20</v>
      </c>
      <c r="S3" s="16">
        <f t="shared" ref="S3:S28" si="4">(R3/20)*100</f>
        <v>100</v>
      </c>
      <c r="U3" t="s">
        <v>569</v>
      </c>
      <c r="V3">
        <v>22</v>
      </c>
      <c r="W3" s="16">
        <f t="shared" ref="W3:W32" si="5">(V3/22)*100</f>
        <v>100</v>
      </c>
      <c r="Y3" t="s">
        <v>569</v>
      </c>
      <c r="Z3">
        <v>22</v>
      </c>
      <c r="AA3" s="16">
        <f t="shared" ref="AA3:AA36" si="6">(Z3/22)*100</f>
        <v>100</v>
      </c>
      <c r="AC3" t="s">
        <v>569</v>
      </c>
      <c r="AD3">
        <v>17</v>
      </c>
      <c r="AE3" s="16">
        <f t="shared" ref="AE3:AE33" si="7">(AD3/17)*100</f>
        <v>100</v>
      </c>
      <c r="AG3" t="s">
        <v>569</v>
      </c>
      <c r="AH3">
        <v>17</v>
      </c>
      <c r="AI3" s="16">
        <f t="shared" ref="AI3:AI32" si="8">(AH3/17)*100</f>
        <v>100</v>
      </c>
      <c r="AK3" t="s">
        <v>569</v>
      </c>
      <c r="AL3">
        <v>24</v>
      </c>
      <c r="AM3" s="16">
        <f t="shared" ref="AM3:AM53" si="9">(AL3/24)*100</f>
        <v>100</v>
      </c>
      <c r="AO3" t="s">
        <v>569</v>
      </c>
      <c r="AP3">
        <v>27</v>
      </c>
      <c r="AQ3" s="16">
        <f t="shared" ref="AQ3:AQ42" si="10">(AP3/27)*100</f>
        <v>100</v>
      </c>
      <c r="AS3" t="s">
        <v>569</v>
      </c>
      <c r="AT3">
        <v>15</v>
      </c>
      <c r="AU3" s="16">
        <f t="shared" ref="AU3:AU41" si="11">(AT3/15)*100</f>
        <v>100</v>
      </c>
    </row>
    <row r="4" spans="1:47" x14ac:dyDescent="0.35">
      <c r="A4" t="s">
        <v>742</v>
      </c>
      <c r="B4" s="3">
        <v>11</v>
      </c>
      <c r="C4" s="14">
        <f t="shared" si="0"/>
        <v>100</v>
      </c>
      <c r="D4" s="14"/>
      <c r="E4" t="s">
        <v>742</v>
      </c>
      <c r="F4">
        <v>24</v>
      </c>
      <c r="G4" s="16">
        <f t="shared" si="1"/>
        <v>100</v>
      </c>
      <c r="H4" s="16"/>
      <c r="I4" t="s">
        <v>742</v>
      </c>
      <c r="J4">
        <v>22</v>
      </c>
      <c r="K4" s="16">
        <f t="shared" si="2"/>
        <v>100</v>
      </c>
      <c r="M4" t="s">
        <v>742</v>
      </c>
      <c r="N4">
        <v>20</v>
      </c>
      <c r="O4" s="16">
        <f t="shared" si="3"/>
        <v>100</v>
      </c>
      <c r="Q4" t="s">
        <v>742</v>
      </c>
      <c r="R4">
        <v>20</v>
      </c>
      <c r="S4" s="16">
        <f t="shared" si="4"/>
        <v>100</v>
      </c>
      <c r="U4" t="s">
        <v>742</v>
      </c>
      <c r="V4">
        <v>22</v>
      </c>
      <c r="W4" s="16">
        <f t="shared" si="5"/>
        <v>100</v>
      </c>
      <c r="Y4" t="s">
        <v>742</v>
      </c>
      <c r="Z4">
        <v>22</v>
      </c>
      <c r="AA4" s="16">
        <f t="shared" si="6"/>
        <v>100</v>
      </c>
      <c r="AC4" t="s">
        <v>742</v>
      </c>
      <c r="AD4">
        <v>17</v>
      </c>
      <c r="AE4" s="16">
        <f t="shared" si="7"/>
        <v>100</v>
      </c>
      <c r="AG4" t="s">
        <v>742</v>
      </c>
      <c r="AH4">
        <v>17</v>
      </c>
      <c r="AI4" s="16">
        <f t="shared" si="8"/>
        <v>100</v>
      </c>
      <c r="AK4" t="s">
        <v>742</v>
      </c>
      <c r="AL4">
        <v>24</v>
      </c>
      <c r="AM4" s="16">
        <f t="shared" si="9"/>
        <v>100</v>
      </c>
      <c r="AO4" t="s">
        <v>742</v>
      </c>
      <c r="AP4">
        <v>27</v>
      </c>
      <c r="AQ4" s="16">
        <f t="shared" si="10"/>
        <v>100</v>
      </c>
      <c r="AS4" t="s">
        <v>742</v>
      </c>
      <c r="AT4">
        <v>15</v>
      </c>
      <c r="AU4" s="16">
        <f t="shared" si="11"/>
        <v>100</v>
      </c>
    </row>
    <row r="5" spans="1:47" x14ac:dyDescent="0.35">
      <c r="A5" t="s">
        <v>543</v>
      </c>
      <c r="B5" s="3">
        <v>11</v>
      </c>
      <c r="C5" s="14">
        <f t="shared" si="0"/>
        <v>100</v>
      </c>
      <c r="D5" s="14"/>
      <c r="E5" t="s">
        <v>543</v>
      </c>
      <c r="F5">
        <v>24</v>
      </c>
      <c r="G5" s="16">
        <f t="shared" si="1"/>
        <v>100</v>
      </c>
      <c r="H5" s="16"/>
      <c r="I5" t="s">
        <v>543</v>
      </c>
      <c r="J5">
        <v>22</v>
      </c>
      <c r="K5" s="16">
        <f t="shared" si="2"/>
        <v>100</v>
      </c>
      <c r="M5" t="s">
        <v>543</v>
      </c>
      <c r="N5">
        <v>20</v>
      </c>
      <c r="O5" s="16">
        <f t="shared" si="3"/>
        <v>100</v>
      </c>
      <c r="Q5" t="s">
        <v>543</v>
      </c>
      <c r="R5">
        <v>20</v>
      </c>
      <c r="S5" s="16">
        <f t="shared" si="4"/>
        <v>100</v>
      </c>
      <c r="U5" t="s">
        <v>543</v>
      </c>
      <c r="V5">
        <v>22</v>
      </c>
      <c r="W5" s="16">
        <f t="shared" si="5"/>
        <v>100</v>
      </c>
      <c r="Y5" t="s">
        <v>543</v>
      </c>
      <c r="Z5">
        <v>22</v>
      </c>
      <c r="AA5" s="16">
        <f t="shared" si="6"/>
        <v>100</v>
      </c>
      <c r="AC5" t="s">
        <v>543</v>
      </c>
      <c r="AD5">
        <v>17</v>
      </c>
      <c r="AE5" s="16">
        <f t="shared" si="7"/>
        <v>100</v>
      </c>
      <c r="AG5" t="s">
        <v>543</v>
      </c>
      <c r="AH5">
        <v>17</v>
      </c>
      <c r="AI5" s="16">
        <f t="shared" si="8"/>
        <v>100</v>
      </c>
      <c r="AK5" t="s">
        <v>543</v>
      </c>
      <c r="AL5">
        <v>24</v>
      </c>
      <c r="AM5" s="16">
        <f t="shared" si="9"/>
        <v>100</v>
      </c>
      <c r="AO5" t="s">
        <v>543</v>
      </c>
      <c r="AP5">
        <v>27</v>
      </c>
      <c r="AQ5" s="16">
        <f t="shared" si="10"/>
        <v>100</v>
      </c>
      <c r="AS5" t="s">
        <v>543</v>
      </c>
      <c r="AT5">
        <v>15</v>
      </c>
      <c r="AU5" s="16">
        <f t="shared" si="11"/>
        <v>100</v>
      </c>
    </row>
    <row r="6" spans="1:47" x14ac:dyDescent="0.35">
      <c r="A6" t="s">
        <v>544</v>
      </c>
      <c r="B6" s="3">
        <v>11</v>
      </c>
      <c r="C6" s="14">
        <f t="shared" si="0"/>
        <v>100</v>
      </c>
      <c r="D6" s="14"/>
      <c r="E6" t="s">
        <v>544</v>
      </c>
      <c r="F6">
        <v>24</v>
      </c>
      <c r="G6" s="16">
        <f t="shared" si="1"/>
        <v>100</v>
      </c>
      <c r="H6" s="16"/>
      <c r="I6" t="s">
        <v>544</v>
      </c>
      <c r="J6">
        <v>22</v>
      </c>
      <c r="K6" s="16">
        <f t="shared" si="2"/>
        <v>100</v>
      </c>
      <c r="M6" t="s">
        <v>544</v>
      </c>
      <c r="N6">
        <v>20</v>
      </c>
      <c r="O6" s="16">
        <f t="shared" si="3"/>
        <v>100</v>
      </c>
      <c r="Q6" t="s">
        <v>544</v>
      </c>
      <c r="R6">
        <v>20</v>
      </c>
      <c r="S6" s="16">
        <f t="shared" si="4"/>
        <v>100</v>
      </c>
      <c r="U6" t="s">
        <v>544</v>
      </c>
      <c r="V6">
        <v>22</v>
      </c>
      <c r="W6" s="16">
        <f t="shared" si="5"/>
        <v>100</v>
      </c>
      <c r="Y6" t="s">
        <v>544</v>
      </c>
      <c r="Z6">
        <v>22</v>
      </c>
      <c r="AA6" s="16">
        <f t="shared" si="6"/>
        <v>100</v>
      </c>
      <c r="AC6" t="s">
        <v>544</v>
      </c>
      <c r="AD6">
        <v>17</v>
      </c>
      <c r="AE6" s="16">
        <f t="shared" si="7"/>
        <v>100</v>
      </c>
      <c r="AG6" t="s">
        <v>544</v>
      </c>
      <c r="AH6">
        <v>17</v>
      </c>
      <c r="AI6" s="16">
        <f t="shared" si="8"/>
        <v>100</v>
      </c>
      <c r="AK6" t="s">
        <v>544</v>
      </c>
      <c r="AL6">
        <v>24</v>
      </c>
      <c r="AM6" s="16">
        <f t="shared" si="9"/>
        <v>100</v>
      </c>
      <c r="AO6" t="s">
        <v>544</v>
      </c>
      <c r="AP6">
        <v>27</v>
      </c>
      <c r="AQ6" s="16">
        <f t="shared" si="10"/>
        <v>100</v>
      </c>
      <c r="AS6" t="s">
        <v>544</v>
      </c>
      <c r="AT6">
        <v>15</v>
      </c>
      <c r="AU6" s="16">
        <f t="shared" si="11"/>
        <v>100</v>
      </c>
    </row>
    <row r="7" spans="1:47" x14ac:dyDescent="0.35">
      <c r="A7" t="s">
        <v>550</v>
      </c>
      <c r="B7" s="3">
        <v>11</v>
      </c>
      <c r="C7" s="14">
        <f t="shared" si="0"/>
        <v>100</v>
      </c>
      <c r="D7" s="14"/>
      <c r="E7" t="s">
        <v>550</v>
      </c>
      <c r="F7">
        <v>24</v>
      </c>
      <c r="G7" s="16">
        <f t="shared" si="1"/>
        <v>100</v>
      </c>
      <c r="H7" s="16"/>
      <c r="I7" t="s">
        <v>550</v>
      </c>
      <c r="J7">
        <v>22</v>
      </c>
      <c r="K7" s="16">
        <f t="shared" si="2"/>
        <v>100</v>
      </c>
      <c r="M7" t="s">
        <v>550</v>
      </c>
      <c r="N7">
        <v>20</v>
      </c>
      <c r="O7" s="16">
        <f t="shared" si="3"/>
        <v>100</v>
      </c>
      <c r="Q7" t="s">
        <v>550</v>
      </c>
      <c r="R7">
        <v>20</v>
      </c>
      <c r="S7" s="16">
        <f t="shared" si="4"/>
        <v>100</v>
      </c>
      <c r="U7" t="s">
        <v>550</v>
      </c>
      <c r="V7">
        <v>22</v>
      </c>
      <c r="W7" s="16">
        <f t="shared" si="5"/>
        <v>100</v>
      </c>
      <c r="Y7" t="s">
        <v>550</v>
      </c>
      <c r="Z7">
        <v>22</v>
      </c>
      <c r="AA7" s="16">
        <f t="shared" si="6"/>
        <v>100</v>
      </c>
      <c r="AC7" t="s">
        <v>550</v>
      </c>
      <c r="AD7">
        <v>17</v>
      </c>
      <c r="AE7" s="16">
        <f t="shared" si="7"/>
        <v>100</v>
      </c>
      <c r="AG7" t="s">
        <v>550</v>
      </c>
      <c r="AH7">
        <v>17</v>
      </c>
      <c r="AI7" s="16">
        <f t="shared" si="8"/>
        <v>100</v>
      </c>
      <c r="AK7" t="s">
        <v>550</v>
      </c>
      <c r="AL7">
        <v>24</v>
      </c>
      <c r="AM7" s="16">
        <f t="shared" si="9"/>
        <v>100</v>
      </c>
      <c r="AO7" t="s">
        <v>550</v>
      </c>
      <c r="AP7">
        <v>27</v>
      </c>
      <c r="AQ7" s="16">
        <f t="shared" si="10"/>
        <v>100</v>
      </c>
      <c r="AS7" t="s">
        <v>550</v>
      </c>
      <c r="AT7">
        <v>15</v>
      </c>
      <c r="AU7" s="16">
        <f t="shared" si="11"/>
        <v>100</v>
      </c>
    </row>
    <row r="8" spans="1:47" x14ac:dyDescent="0.35">
      <c r="A8" t="s">
        <v>575</v>
      </c>
      <c r="B8" s="3">
        <v>11</v>
      </c>
      <c r="C8" s="14">
        <f t="shared" si="0"/>
        <v>100</v>
      </c>
      <c r="D8" s="14"/>
      <c r="E8" t="s">
        <v>575</v>
      </c>
      <c r="F8">
        <v>24</v>
      </c>
      <c r="G8" s="16">
        <f t="shared" si="1"/>
        <v>100</v>
      </c>
      <c r="H8" s="16"/>
      <c r="I8" t="s">
        <v>575</v>
      </c>
      <c r="J8">
        <v>22</v>
      </c>
      <c r="K8" s="16">
        <f t="shared" si="2"/>
        <v>100</v>
      </c>
      <c r="M8" t="s">
        <v>575</v>
      </c>
      <c r="N8">
        <v>20</v>
      </c>
      <c r="O8" s="16">
        <f t="shared" si="3"/>
        <v>100</v>
      </c>
      <c r="Q8" t="s">
        <v>575</v>
      </c>
      <c r="R8">
        <v>20</v>
      </c>
      <c r="S8" s="16">
        <f t="shared" si="4"/>
        <v>100</v>
      </c>
      <c r="U8" t="s">
        <v>575</v>
      </c>
      <c r="V8">
        <v>22</v>
      </c>
      <c r="W8" s="16">
        <f t="shared" si="5"/>
        <v>100</v>
      </c>
      <c r="Y8" t="s">
        <v>575</v>
      </c>
      <c r="Z8">
        <v>22</v>
      </c>
      <c r="AA8" s="16">
        <f t="shared" si="6"/>
        <v>100</v>
      </c>
      <c r="AC8" t="s">
        <v>575</v>
      </c>
      <c r="AD8">
        <v>17</v>
      </c>
      <c r="AE8" s="16">
        <f t="shared" si="7"/>
        <v>100</v>
      </c>
      <c r="AG8" t="s">
        <v>575</v>
      </c>
      <c r="AH8">
        <v>17</v>
      </c>
      <c r="AI8" s="16">
        <f t="shared" si="8"/>
        <v>100</v>
      </c>
      <c r="AK8" t="s">
        <v>575</v>
      </c>
      <c r="AL8">
        <v>24</v>
      </c>
      <c r="AM8" s="16">
        <f t="shared" si="9"/>
        <v>100</v>
      </c>
      <c r="AO8" t="s">
        <v>575</v>
      </c>
      <c r="AP8">
        <v>27</v>
      </c>
      <c r="AQ8" s="16">
        <f t="shared" si="10"/>
        <v>100</v>
      </c>
      <c r="AS8" t="s">
        <v>575</v>
      </c>
      <c r="AT8">
        <v>15</v>
      </c>
      <c r="AU8" s="16">
        <f t="shared" si="11"/>
        <v>100</v>
      </c>
    </row>
    <row r="9" spans="1:47" x14ac:dyDescent="0.35">
      <c r="A9" t="s">
        <v>546</v>
      </c>
      <c r="B9">
        <v>11</v>
      </c>
      <c r="C9" s="14">
        <f t="shared" si="0"/>
        <v>100</v>
      </c>
      <c r="D9" s="14"/>
      <c r="E9" t="s">
        <v>572</v>
      </c>
      <c r="F9">
        <v>24</v>
      </c>
      <c r="G9" s="16">
        <f t="shared" si="1"/>
        <v>100</v>
      </c>
      <c r="H9" s="16"/>
      <c r="I9" t="s">
        <v>564</v>
      </c>
      <c r="J9">
        <v>20</v>
      </c>
      <c r="K9" s="16">
        <f t="shared" si="2"/>
        <v>90.909090909090907</v>
      </c>
      <c r="M9" t="s">
        <v>557</v>
      </c>
      <c r="N9">
        <v>11</v>
      </c>
      <c r="O9" s="16">
        <f t="shared" si="3"/>
        <v>55.000000000000007</v>
      </c>
      <c r="Q9" t="s">
        <v>563</v>
      </c>
      <c r="R9">
        <v>12</v>
      </c>
      <c r="S9" s="16">
        <f t="shared" si="4"/>
        <v>60</v>
      </c>
      <c r="U9" t="s">
        <v>564</v>
      </c>
      <c r="V9">
        <v>17</v>
      </c>
      <c r="W9" s="16">
        <f t="shared" si="5"/>
        <v>77.272727272727266</v>
      </c>
      <c r="Y9" t="s">
        <v>572</v>
      </c>
      <c r="Z9">
        <v>22</v>
      </c>
      <c r="AA9" s="16">
        <f t="shared" si="6"/>
        <v>100</v>
      </c>
      <c r="AC9" t="s">
        <v>557</v>
      </c>
      <c r="AD9">
        <v>10</v>
      </c>
      <c r="AE9" s="16">
        <f t="shared" si="7"/>
        <v>58.82352941176471</v>
      </c>
      <c r="AG9" t="s">
        <v>553</v>
      </c>
      <c r="AH9">
        <v>14</v>
      </c>
      <c r="AI9" s="16">
        <f t="shared" si="8"/>
        <v>82.35294117647058</v>
      </c>
      <c r="AK9" t="s">
        <v>572</v>
      </c>
      <c r="AL9">
        <v>24</v>
      </c>
      <c r="AM9" s="16">
        <f t="shared" si="9"/>
        <v>100</v>
      </c>
      <c r="AO9" t="s">
        <v>583</v>
      </c>
      <c r="AP9">
        <v>17</v>
      </c>
      <c r="AQ9" s="16">
        <f t="shared" si="10"/>
        <v>62.962962962962962</v>
      </c>
      <c r="AS9" t="s">
        <v>572</v>
      </c>
      <c r="AT9">
        <v>15</v>
      </c>
      <c r="AU9" s="16">
        <f t="shared" si="11"/>
        <v>100</v>
      </c>
    </row>
    <row r="10" spans="1:47" x14ac:dyDescent="0.35">
      <c r="A10" t="s">
        <v>620</v>
      </c>
      <c r="B10">
        <v>5</v>
      </c>
      <c r="C10" s="14">
        <f t="shared" si="0"/>
        <v>45.454545454545453</v>
      </c>
      <c r="D10" s="14"/>
      <c r="E10" t="s">
        <v>583</v>
      </c>
      <c r="F10">
        <v>17</v>
      </c>
      <c r="G10" s="16">
        <f t="shared" si="1"/>
        <v>70.833333333333343</v>
      </c>
      <c r="H10" s="16"/>
      <c r="I10" t="s">
        <v>546</v>
      </c>
      <c r="J10">
        <v>21</v>
      </c>
      <c r="K10" s="16">
        <f t="shared" si="2"/>
        <v>95.454545454545453</v>
      </c>
      <c r="M10" t="s">
        <v>553</v>
      </c>
      <c r="N10">
        <v>14</v>
      </c>
      <c r="O10" s="16">
        <f t="shared" si="3"/>
        <v>70</v>
      </c>
      <c r="Q10" t="s">
        <v>620</v>
      </c>
      <c r="R10">
        <v>19</v>
      </c>
      <c r="S10" s="16">
        <f t="shared" si="4"/>
        <v>95</v>
      </c>
      <c r="U10" t="s">
        <v>638</v>
      </c>
      <c r="V10">
        <v>4</v>
      </c>
      <c r="W10" s="16">
        <f t="shared" si="5"/>
        <v>18.181818181818183</v>
      </c>
      <c r="Y10" t="s">
        <v>557</v>
      </c>
      <c r="Z10">
        <v>14</v>
      </c>
      <c r="AA10" s="16">
        <f t="shared" si="6"/>
        <v>63.636363636363633</v>
      </c>
      <c r="AC10" t="s">
        <v>546</v>
      </c>
      <c r="AD10">
        <v>15</v>
      </c>
      <c r="AE10" s="16">
        <f t="shared" si="7"/>
        <v>88.235294117647058</v>
      </c>
      <c r="AG10" t="s">
        <v>645</v>
      </c>
      <c r="AH10">
        <v>15</v>
      </c>
      <c r="AI10" s="16">
        <f t="shared" si="8"/>
        <v>88.235294117647058</v>
      </c>
      <c r="AK10" t="s">
        <v>583</v>
      </c>
      <c r="AL10">
        <v>16</v>
      </c>
      <c r="AM10" s="16">
        <f t="shared" si="9"/>
        <v>66.666666666666657</v>
      </c>
      <c r="AO10" t="s">
        <v>572</v>
      </c>
      <c r="AP10">
        <v>27</v>
      </c>
      <c r="AQ10" s="16">
        <f t="shared" si="10"/>
        <v>100</v>
      </c>
      <c r="AS10" t="s">
        <v>629</v>
      </c>
      <c r="AT10">
        <v>6</v>
      </c>
      <c r="AU10" s="16">
        <f t="shared" si="11"/>
        <v>40</v>
      </c>
    </row>
    <row r="11" spans="1:47" x14ac:dyDescent="0.35">
      <c r="A11" t="s">
        <v>563</v>
      </c>
      <c r="B11">
        <v>9</v>
      </c>
      <c r="C11" s="14">
        <f t="shared" si="0"/>
        <v>81.818181818181827</v>
      </c>
      <c r="D11" s="14"/>
      <c r="E11" t="s">
        <v>554</v>
      </c>
      <c r="F11">
        <v>21</v>
      </c>
      <c r="G11" s="16">
        <f t="shared" si="1"/>
        <v>87.5</v>
      </c>
      <c r="H11" s="16"/>
      <c r="I11" t="s">
        <v>563</v>
      </c>
      <c r="J11">
        <v>13</v>
      </c>
      <c r="K11" s="16">
        <f t="shared" si="2"/>
        <v>59.090909090909093</v>
      </c>
      <c r="M11" t="s">
        <v>563</v>
      </c>
      <c r="N11">
        <v>14</v>
      </c>
      <c r="O11" s="16">
        <f t="shared" si="3"/>
        <v>70</v>
      </c>
      <c r="Q11" t="s">
        <v>546</v>
      </c>
      <c r="R11">
        <v>19</v>
      </c>
      <c r="S11" s="16">
        <f t="shared" si="4"/>
        <v>95</v>
      </c>
      <c r="U11" t="s">
        <v>628</v>
      </c>
      <c r="V11">
        <v>8</v>
      </c>
      <c r="W11" s="16">
        <f t="shared" si="5"/>
        <v>36.363636363636367</v>
      </c>
      <c r="Y11" t="s">
        <v>554</v>
      </c>
      <c r="Z11">
        <v>10</v>
      </c>
      <c r="AA11" s="16">
        <f t="shared" si="6"/>
        <v>45.454545454545453</v>
      </c>
      <c r="AC11" t="s">
        <v>594</v>
      </c>
      <c r="AD11">
        <v>10</v>
      </c>
      <c r="AE11" s="16">
        <f t="shared" si="7"/>
        <v>58.82352941176471</v>
      </c>
      <c r="AG11" t="s">
        <v>572</v>
      </c>
      <c r="AH11">
        <v>14</v>
      </c>
      <c r="AI11" s="16">
        <f t="shared" si="8"/>
        <v>82.35294117647058</v>
      </c>
      <c r="AK11" t="s">
        <v>594</v>
      </c>
      <c r="AL11">
        <v>17</v>
      </c>
      <c r="AM11" s="16">
        <f t="shared" si="9"/>
        <v>70.833333333333343</v>
      </c>
      <c r="AO11" t="s">
        <v>605</v>
      </c>
      <c r="AP11">
        <v>3</v>
      </c>
      <c r="AQ11" s="16">
        <f t="shared" si="10"/>
        <v>11.111111111111111</v>
      </c>
      <c r="AS11" t="s">
        <v>561</v>
      </c>
      <c r="AT11">
        <v>4</v>
      </c>
      <c r="AU11" s="16">
        <f t="shared" si="11"/>
        <v>26.666666666666668</v>
      </c>
    </row>
    <row r="12" spans="1:47" x14ac:dyDescent="0.35">
      <c r="A12" t="s">
        <v>585</v>
      </c>
      <c r="B12">
        <v>2</v>
      </c>
      <c r="C12" s="14">
        <f t="shared" si="0"/>
        <v>18.181818181818183</v>
      </c>
      <c r="D12" s="14"/>
      <c r="E12" t="s">
        <v>561</v>
      </c>
      <c r="F12">
        <v>21</v>
      </c>
      <c r="G12" s="16">
        <f t="shared" si="1"/>
        <v>87.5</v>
      </c>
      <c r="H12" s="16"/>
      <c r="I12" t="s">
        <v>553</v>
      </c>
      <c r="J12">
        <v>18</v>
      </c>
      <c r="K12" s="16">
        <f t="shared" si="2"/>
        <v>81.818181818181827</v>
      </c>
      <c r="M12" t="s">
        <v>564</v>
      </c>
      <c r="N12">
        <v>18</v>
      </c>
      <c r="O12" s="16">
        <f t="shared" si="3"/>
        <v>90</v>
      </c>
      <c r="Q12" t="s">
        <v>612</v>
      </c>
      <c r="R12">
        <v>11</v>
      </c>
      <c r="S12" s="16">
        <f t="shared" si="4"/>
        <v>55.000000000000007</v>
      </c>
      <c r="U12" t="s">
        <v>546</v>
      </c>
      <c r="V12">
        <v>16</v>
      </c>
      <c r="W12" s="16">
        <f t="shared" si="5"/>
        <v>72.727272727272734</v>
      </c>
      <c r="Y12" t="s">
        <v>583</v>
      </c>
      <c r="Z12">
        <v>13</v>
      </c>
      <c r="AA12" s="16">
        <f t="shared" si="6"/>
        <v>59.090909090909093</v>
      </c>
      <c r="AC12" t="s">
        <v>585</v>
      </c>
      <c r="AD12">
        <v>9</v>
      </c>
      <c r="AE12" s="16">
        <f t="shared" si="7"/>
        <v>52.941176470588239</v>
      </c>
      <c r="AG12" t="s">
        <v>563</v>
      </c>
      <c r="AH12">
        <v>13</v>
      </c>
      <c r="AI12" s="16">
        <f t="shared" si="8"/>
        <v>76.470588235294116</v>
      </c>
      <c r="AK12" t="s">
        <v>652</v>
      </c>
      <c r="AL12">
        <v>12</v>
      </c>
      <c r="AM12" s="16">
        <f t="shared" si="9"/>
        <v>50</v>
      </c>
      <c r="AO12" t="s">
        <v>645</v>
      </c>
      <c r="AP12">
        <v>11</v>
      </c>
      <c r="AQ12" s="16">
        <f t="shared" si="10"/>
        <v>40.74074074074074</v>
      </c>
      <c r="AS12" t="s">
        <v>628</v>
      </c>
      <c r="AT12">
        <v>7</v>
      </c>
      <c r="AU12" s="16">
        <f t="shared" si="11"/>
        <v>46.666666666666664</v>
      </c>
    </row>
    <row r="13" spans="1:47" x14ac:dyDescent="0.35">
      <c r="A13" t="s">
        <v>573</v>
      </c>
      <c r="B13">
        <v>1</v>
      </c>
      <c r="C13" s="14">
        <f t="shared" si="0"/>
        <v>9.0909090909090917</v>
      </c>
      <c r="D13" s="14"/>
      <c r="E13" t="s">
        <v>620</v>
      </c>
      <c r="F13">
        <v>15</v>
      </c>
      <c r="G13" s="16">
        <f t="shared" si="1"/>
        <v>62.5</v>
      </c>
      <c r="H13" s="16"/>
      <c r="I13" t="s">
        <v>590</v>
      </c>
      <c r="J13">
        <v>2</v>
      </c>
      <c r="K13" s="16">
        <f t="shared" si="2"/>
        <v>9.0909090909090917</v>
      </c>
      <c r="M13" t="s">
        <v>546</v>
      </c>
      <c r="N13">
        <v>19</v>
      </c>
      <c r="O13" s="16">
        <f t="shared" si="3"/>
        <v>95</v>
      </c>
      <c r="Q13" t="s">
        <v>627</v>
      </c>
      <c r="R13">
        <v>17</v>
      </c>
      <c r="S13" s="16">
        <f t="shared" si="4"/>
        <v>85</v>
      </c>
      <c r="U13" t="s">
        <v>573</v>
      </c>
      <c r="V13">
        <v>6</v>
      </c>
      <c r="W13" s="16">
        <f t="shared" si="5"/>
        <v>27.27272727272727</v>
      </c>
      <c r="Y13" t="s">
        <v>594</v>
      </c>
      <c r="Z13">
        <v>17</v>
      </c>
      <c r="AA13" s="16">
        <f t="shared" si="6"/>
        <v>77.272727272727266</v>
      </c>
      <c r="AC13" t="s">
        <v>633</v>
      </c>
      <c r="AD13">
        <v>7</v>
      </c>
      <c r="AE13" s="16">
        <f t="shared" si="7"/>
        <v>41.17647058823529</v>
      </c>
      <c r="AG13" t="s">
        <v>598</v>
      </c>
      <c r="AH13">
        <v>2</v>
      </c>
      <c r="AI13" s="16">
        <f t="shared" si="8"/>
        <v>11.76470588235294</v>
      </c>
      <c r="AK13" t="s">
        <v>620</v>
      </c>
      <c r="AL13">
        <v>20</v>
      </c>
      <c r="AM13" s="16">
        <f t="shared" si="9"/>
        <v>83.333333333333343</v>
      </c>
      <c r="AO13" t="s">
        <v>594</v>
      </c>
      <c r="AP13">
        <v>6</v>
      </c>
      <c r="AQ13" s="16">
        <f t="shared" si="10"/>
        <v>22.222222222222221</v>
      </c>
      <c r="AS13" t="s">
        <v>662</v>
      </c>
      <c r="AT13">
        <v>3</v>
      </c>
      <c r="AU13" s="16">
        <f t="shared" si="11"/>
        <v>20</v>
      </c>
    </row>
    <row r="14" spans="1:47" x14ac:dyDescent="0.35">
      <c r="A14" t="s">
        <v>741</v>
      </c>
      <c r="B14">
        <v>1</v>
      </c>
      <c r="C14" s="14">
        <f t="shared" si="0"/>
        <v>9.0909090909090917</v>
      </c>
      <c r="D14" s="14"/>
      <c r="E14" t="s">
        <v>604</v>
      </c>
      <c r="F14">
        <v>11</v>
      </c>
      <c r="G14" s="16">
        <f t="shared" si="1"/>
        <v>45.833333333333329</v>
      </c>
      <c r="H14" s="16"/>
      <c r="I14" t="s">
        <v>603</v>
      </c>
      <c r="J14">
        <v>3</v>
      </c>
      <c r="K14" s="16">
        <f t="shared" si="2"/>
        <v>13.636363636363635</v>
      </c>
      <c r="M14" t="s">
        <v>581</v>
      </c>
      <c r="N14">
        <v>4</v>
      </c>
      <c r="O14" s="16">
        <f t="shared" si="3"/>
        <v>20</v>
      </c>
      <c r="Q14" t="s">
        <v>557</v>
      </c>
      <c r="R14">
        <v>10</v>
      </c>
      <c r="S14" s="16">
        <f t="shared" si="4"/>
        <v>50</v>
      </c>
      <c r="U14" t="s">
        <v>604</v>
      </c>
      <c r="V14">
        <v>4</v>
      </c>
      <c r="W14" s="16">
        <f t="shared" si="5"/>
        <v>18.181818181818183</v>
      </c>
      <c r="Y14" t="s">
        <v>641</v>
      </c>
      <c r="Z14">
        <v>2</v>
      </c>
      <c r="AA14" s="16">
        <f t="shared" si="6"/>
        <v>9.0909090909090917</v>
      </c>
      <c r="AC14" t="s">
        <v>627</v>
      </c>
      <c r="AD14">
        <v>16</v>
      </c>
      <c r="AE14" s="16">
        <f t="shared" si="7"/>
        <v>94.117647058823522</v>
      </c>
      <c r="AG14" t="s">
        <v>549</v>
      </c>
      <c r="AH14">
        <v>3</v>
      </c>
      <c r="AI14" s="16">
        <f t="shared" si="8"/>
        <v>17.647058823529413</v>
      </c>
      <c r="AK14" t="s">
        <v>561</v>
      </c>
      <c r="AL14">
        <v>22</v>
      </c>
      <c r="AM14" s="16">
        <f t="shared" si="9"/>
        <v>91.666666666666657</v>
      </c>
      <c r="AO14" t="s">
        <v>573</v>
      </c>
      <c r="AP14">
        <v>7</v>
      </c>
      <c r="AQ14" s="16">
        <f t="shared" si="10"/>
        <v>25.925925925925924</v>
      </c>
      <c r="AS14" t="s">
        <v>554</v>
      </c>
      <c r="AT14">
        <v>5</v>
      </c>
      <c r="AU14" s="16">
        <f t="shared" si="11"/>
        <v>33.333333333333329</v>
      </c>
    </row>
    <row r="15" spans="1:47" x14ac:dyDescent="0.35">
      <c r="A15" t="s">
        <v>553</v>
      </c>
      <c r="B15">
        <v>7</v>
      </c>
      <c r="C15" s="14">
        <f t="shared" si="0"/>
        <v>63.636363636363633</v>
      </c>
      <c r="D15" s="14"/>
      <c r="E15" t="s">
        <v>652</v>
      </c>
      <c r="F15">
        <v>9</v>
      </c>
      <c r="G15" s="16">
        <f t="shared" si="1"/>
        <v>37.5</v>
      </c>
      <c r="H15" s="16"/>
      <c r="I15" t="s">
        <v>597</v>
      </c>
      <c r="J15">
        <v>4</v>
      </c>
      <c r="K15" s="16">
        <f t="shared" si="2"/>
        <v>18.181818181818183</v>
      </c>
      <c r="M15" t="s">
        <v>579</v>
      </c>
      <c r="N15">
        <v>3</v>
      </c>
      <c r="O15" s="16">
        <f t="shared" si="3"/>
        <v>15</v>
      </c>
      <c r="Q15" t="s">
        <v>582</v>
      </c>
      <c r="R15">
        <v>3</v>
      </c>
      <c r="S15" s="16">
        <f t="shared" si="4"/>
        <v>15</v>
      </c>
      <c r="U15" t="s">
        <v>651</v>
      </c>
      <c r="V15">
        <v>4</v>
      </c>
      <c r="W15" s="16">
        <f t="shared" si="5"/>
        <v>18.181818181818183</v>
      </c>
      <c r="Y15" t="s">
        <v>620</v>
      </c>
      <c r="Z15">
        <v>21</v>
      </c>
      <c r="AA15" s="16">
        <f t="shared" si="6"/>
        <v>95.454545454545453</v>
      </c>
      <c r="AC15" t="s">
        <v>620</v>
      </c>
      <c r="AD15">
        <v>14</v>
      </c>
      <c r="AE15" s="16">
        <f t="shared" si="7"/>
        <v>82.35294117647058</v>
      </c>
      <c r="AG15" t="s">
        <v>599</v>
      </c>
      <c r="AH15">
        <v>6</v>
      </c>
      <c r="AI15" s="16">
        <f t="shared" si="8"/>
        <v>35.294117647058826</v>
      </c>
      <c r="AK15" t="s">
        <v>604</v>
      </c>
      <c r="AL15">
        <v>14</v>
      </c>
      <c r="AM15" s="16">
        <f t="shared" si="9"/>
        <v>58.333333333333336</v>
      </c>
      <c r="AO15" t="s">
        <v>604</v>
      </c>
      <c r="AP15">
        <v>2</v>
      </c>
      <c r="AQ15" s="16">
        <f t="shared" si="10"/>
        <v>7.4074074074074066</v>
      </c>
      <c r="AS15" t="s">
        <v>573</v>
      </c>
      <c r="AT15">
        <v>5</v>
      </c>
      <c r="AU15" s="16">
        <f t="shared" si="11"/>
        <v>33.333333333333329</v>
      </c>
    </row>
    <row r="16" spans="1:47" x14ac:dyDescent="0.35">
      <c r="A16" t="s">
        <v>621</v>
      </c>
      <c r="B16">
        <v>2</v>
      </c>
      <c r="C16" s="14">
        <f t="shared" si="0"/>
        <v>18.181818181818183</v>
      </c>
      <c r="D16" s="14"/>
      <c r="E16" t="s">
        <v>573</v>
      </c>
      <c r="F16">
        <v>9</v>
      </c>
      <c r="G16" s="16">
        <f t="shared" si="1"/>
        <v>37.5</v>
      </c>
      <c r="H16" s="16"/>
      <c r="I16" t="s">
        <v>594</v>
      </c>
      <c r="J16">
        <v>14</v>
      </c>
      <c r="K16" s="16">
        <f t="shared" si="2"/>
        <v>63.636363636363633</v>
      </c>
      <c r="M16" t="s">
        <v>612</v>
      </c>
      <c r="N16">
        <v>10</v>
      </c>
      <c r="O16" s="16">
        <f t="shared" si="3"/>
        <v>50</v>
      </c>
      <c r="Q16" t="s">
        <v>628</v>
      </c>
      <c r="R16">
        <v>2</v>
      </c>
      <c r="S16" s="16">
        <f t="shared" si="4"/>
        <v>10</v>
      </c>
      <c r="U16" t="s">
        <v>594</v>
      </c>
      <c r="V16">
        <v>7</v>
      </c>
      <c r="W16" s="16">
        <f t="shared" si="5"/>
        <v>31.818181818181817</v>
      </c>
      <c r="Y16" t="s">
        <v>598</v>
      </c>
      <c r="Z16">
        <v>5</v>
      </c>
      <c r="AA16" s="16">
        <f t="shared" si="6"/>
        <v>22.727272727272727</v>
      </c>
      <c r="AC16" t="s">
        <v>601</v>
      </c>
      <c r="AD16">
        <v>2</v>
      </c>
      <c r="AE16" s="16">
        <f t="shared" si="7"/>
        <v>11.76470588235294</v>
      </c>
      <c r="AG16" t="s">
        <v>585</v>
      </c>
      <c r="AH16">
        <v>8</v>
      </c>
      <c r="AI16" s="16">
        <f t="shared" si="8"/>
        <v>47.058823529411761</v>
      </c>
      <c r="AK16" t="s">
        <v>638</v>
      </c>
      <c r="AL16">
        <v>2</v>
      </c>
      <c r="AM16" s="16">
        <f t="shared" si="9"/>
        <v>8.3333333333333321</v>
      </c>
      <c r="AO16" t="s">
        <v>670</v>
      </c>
      <c r="AP16">
        <v>1</v>
      </c>
      <c r="AQ16" s="16">
        <f t="shared" si="10"/>
        <v>3.7037037037037033</v>
      </c>
      <c r="AS16" t="s">
        <v>652</v>
      </c>
      <c r="AT16">
        <v>8</v>
      </c>
      <c r="AU16" s="16">
        <f t="shared" si="11"/>
        <v>53.333333333333336</v>
      </c>
    </row>
    <row r="17" spans="1:47" x14ac:dyDescent="0.35">
      <c r="A17" t="s">
        <v>622</v>
      </c>
      <c r="B17">
        <v>1</v>
      </c>
      <c r="C17" s="14">
        <f t="shared" si="0"/>
        <v>9.0909090909090917</v>
      </c>
      <c r="D17" s="14"/>
      <c r="E17" t="s">
        <v>598</v>
      </c>
      <c r="F17">
        <v>4</v>
      </c>
      <c r="G17" s="16">
        <f t="shared" si="1"/>
        <v>16.666666666666664</v>
      </c>
      <c r="H17" s="16"/>
      <c r="I17" t="s">
        <v>557</v>
      </c>
      <c r="J17">
        <v>7</v>
      </c>
      <c r="K17" s="16">
        <f t="shared" si="2"/>
        <v>31.818181818181817</v>
      </c>
      <c r="M17" t="s">
        <v>549</v>
      </c>
      <c r="N17">
        <v>12</v>
      </c>
      <c r="O17" s="16">
        <f t="shared" si="3"/>
        <v>60</v>
      </c>
      <c r="Q17" t="s">
        <v>618</v>
      </c>
      <c r="R17">
        <v>2</v>
      </c>
      <c r="S17" s="16">
        <f t="shared" si="4"/>
        <v>10</v>
      </c>
      <c r="U17" t="s">
        <v>627</v>
      </c>
      <c r="V17">
        <v>11</v>
      </c>
      <c r="W17" s="16">
        <f t="shared" si="5"/>
        <v>50</v>
      </c>
      <c r="Y17" t="s">
        <v>628</v>
      </c>
      <c r="Z17">
        <v>2</v>
      </c>
      <c r="AA17" s="16">
        <f t="shared" si="6"/>
        <v>9.0909090909090917</v>
      </c>
      <c r="AC17" t="s">
        <v>563</v>
      </c>
      <c r="AD17">
        <v>5</v>
      </c>
      <c r="AE17" s="16">
        <f t="shared" si="7"/>
        <v>29.411764705882355</v>
      </c>
      <c r="AG17" t="s">
        <v>646</v>
      </c>
      <c r="AH17">
        <v>9</v>
      </c>
      <c r="AI17" s="16">
        <f t="shared" si="8"/>
        <v>52.941176470588239</v>
      </c>
      <c r="AK17" t="s">
        <v>614</v>
      </c>
      <c r="AL17">
        <v>2</v>
      </c>
      <c r="AM17" s="16">
        <f t="shared" si="9"/>
        <v>8.3333333333333321</v>
      </c>
      <c r="AO17" t="s">
        <v>638</v>
      </c>
      <c r="AP17">
        <v>5</v>
      </c>
      <c r="AQ17" s="16">
        <f t="shared" si="10"/>
        <v>18.518518518518519</v>
      </c>
      <c r="AS17" t="s">
        <v>561</v>
      </c>
      <c r="AT17">
        <v>9</v>
      </c>
      <c r="AU17" s="16">
        <f t="shared" si="11"/>
        <v>60</v>
      </c>
    </row>
    <row r="18" spans="1:47" x14ac:dyDescent="0.35">
      <c r="A18" t="s">
        <v>549</v>
      </c>
      <c r="B18">
        <v>5</v>
      </c>
      <c r="C18" s="14">
        <f t="shared" si="0"/>
        <v>45.454545454545453</v>
      </c>
      <c r="D18" s="14"/>
      <c r="E18" t="s">
        <v>612</v>
      </c>
      <c r="F18">
        <v>14</v>
      </c>
      <c r="G18" s="16">
        <f t="shared" si="1"/>
        <v>58.333333333333336</v>
      </c>
      <c r="H18" s="16"/>
      <c r="I18" t="s">
        <v>604</v>
      </c>
      <c r="J18">
        <v>4</v>
      </c>
      <c r="K18" s="16">
        <f t="shared" si="2"/>
        <v>18.181818181818183</v>
      </c>
      <c r="M18" t="s">
        <v>555</v>
      </c>
      <c r="N18">
        <v>5</v>
      </c>
      <c r="O18" s="16">
        <f t="shared" si="3"/>
        <v>25</v>
      </c>
      <c r="Q18" t="s">
        <v>599</v>
      </c>
      <c r="R18">
        <v>2</v>
      </c>
      <c r="S18" s="16">
        <f t="shared" si="4"/>
        <v>10</v>
      </c>
      <c r="U18" t="s">
        <v>563</v>
      </c>
      <c r="V18">
        <v>7</v>
      </c>
      <c r="W18" s="16">
        <f t="shared" si="5"/>
        <v>31.818181818181817</v>
      </c>
      <c r="Y18" t="s">
        <v>604</v>
      </c>
      <c r="Z18">
        <v>7</v>
      </c>
      <c r="AA18" s="16">
        <f t="shared" si="6"/>
        <v>31.818181818181817</v>
      </c>
      <c r="AC18" t="s">
        <v>599</v>
      </c>
      <c r="AD18">
        <v>4</v>
      </c>
      <c r="AE18" s="16">
        <f t="shared" si="7"/>
        <v>23.52941176470588</v>
      </c>
      <c r="AG18" t="s">
        <v>594</v>
      </c>
      <c r="AH18">
        <v>13</v>
      </c>
      <c r="AI18" s="16">
        <f t="shared" si="8"/>
        <v>76.470588235294116</v>
      </c>
      <c r="AK18" t="s">
        <v>573</v>
      </c>
      <c r="AL18">
        <v>7</v>
      </c>
      <c r="AM18" s="16">
        <f t="shared" si="9"/>
        <v>29.166666666666668</v>
      </c>
      <c r="AO18" t="s">
        <v>658</v>
      </c>
      <c r="AP18">
        <v>1</v>
      </c>
      <c r="AQ18" s="16">
        <f t="shared" si="10"/>
        <v>3.7037037037037033</v>
      </c>
      <c r="AS18" t="s">
        <v>620</v>
      </c>
      <c r="AT18">
        <v>8</v>
      </c>
      <c r="AU18" s="16">
        <f t="shared" si="11"/>
        <v>53.333333333333336</v>
      </c>
    </row>
    <row r="19" spans="1:47" x14ac:dyDescent="0.35">
      <c r="A19" t="s">
        <v>555</v>
      </c>
      <c r="B19">
        <v>3</v>
      </c>
      <c r="C19" s="14">
        <f t="shared" si="0"/>
        <v>27.27272727272727</v>
      </c>
      <c r="D19" s="14"/>
      <c r="E19" t="s">
        <v>654</v>
      </c>
      <c r="F19">
        <v>1</v>
      </c>
      <c r="G19" s="16">
        <f t="shared" si="1"/>
        <v>4.1666666666666661</v>
      </c>
      <c r="H19" s="16"/>
      <c r="I19" t="s">
        <v>599</v>
      </c>
      <c r="J19">
        <v>5</v>
      </c>
      <c r="K19" s="16">
        <f t="shared" si="2"/>
        <v>22.727272727272727</v>
      </c>
      <c r="M19" t="s">
        <v>585</v>
      </c>
      <c r="N19">
        <v>9</v>
      </c>
      <c r="O19" s="16">
        <f t="shared" si="3"/>
        <v>45</v>
      </c>
      <c r="Q19" t="s">
        <v>750</v>
      </c>
      <c r="R19">
        <v>1</v>
      </c>
      <c r="S19" s="16">
        <f t="shared" si="4"/>
        <v>5</v>
      </c>
      <c r="U19" t="s">
        <v>618</v>
      </c>
      <c r="V19">
        <v>1</v>
      </c>
      <c r="W19" s="16">
        <f t="shared" si="5"/>
        <v>4.5454545454545459</v>
      </c>
      <c r="Y19" t="s">
        <v>561</v>
      </c>
      <c r="Z19">
        <v>10</v>
      </c>
      <c r="AA19" s="16">
        <f t="shared" si="6"/>
        <v>45.454545454545453</v>
      </c>
      <c r="AC19" t="s">
        <v>634</v>
      </c>
      <c r="AD19">
        <v>3</v>
      </c>
      <c r="AE19" s="16">
        <f t="shared" si="7"/>
        <v>17.647058823529413</v>
      </c>
      <c r="AI19" s="16"/>
      <c r="AK19" t="s">
        <v>605</v>
      </c>
      <c r="AL19">
        <v>10</v>
      </c>
      <c r="AM19" s="16">
        <f t="shared" si="9"/>
        <v>41.666666666666671</v>
      </c>
      <c r="AO19" t="s">
        <v>652</v>
      </c>
      <c r="AP19">
        <v>5</v>
      </c>
      <c r="AQ19" s="16">
        <f t="shared" si="10"/>
        <v>18.518518518518519</v>
      </c>
      <c r="AS19" t="s">
        <v>651</v>
      </c>
      <c r="AT19">
        <v>1</v>
      </c>
      <c r="AU19" s="16">
        <f t="shared" si="11"/>
        <v>6.666666666666667</v>
      </c>
    </row>
    <row r="20" spans="1:47" x14ac:dyDescent="0.35">
      <c r="A20" t="s">
        <v>579</v>
      </c>
      <c r="B20">
        <v>2</v>
      </c>
      <c r="C20" s="14">
        <f t="shared" si="0"/>
        <v>18.181818181818183</v>
      </c>
      <c r="D20" s="14"/>
      <c r="E20" t="s">
        <v>667</v>
      </c>
      <c r="F20">
        <v>2</v>
      </c>
      <c r="G20" s="16">
        <f t="shared" si="1"/>
        <v>8.3333333333333321</v>
      </c>
      <c r="H20" s="16"/>
      <c r="I20" t="s">
        <v>549</v>
      </c>
      <c r="J20">
        <v>7</v>
      </c>
      <c r="K20" s="16">
        <f t="shared" si="2"/>
        <v>31.818181818181817</v>
      </c>
      <c r="M20" t="s">
        <v>618</v>
      </c>
      <c r="N20">
        <v>2</v>
      </c>
      <c r="O20" s="16">
        <f t="shared" si="3"/>
        <v>10</v>
      </c>
      <c r="Q20" t="s">
        <v>555</v>
      </c>
      <c r="R20">
        <v>1</v>
      </c>
      <c r="S20" s="16">
        <f t="shared" si="4"/>
        <v>5</v>
      </c>
      <c r="U20" t="s">
        <v>652</v>
      </c>
      <c r="V20">
        <v>5</v>
      </c>
      <c r="W20" s="16">
        <f t="shared" si="5"/>
        <v>22.727272727272727</v>
      </c>
      <c r="Y20" t="s">
        <v>670</v>
      </c>
      <c r="Z20">
        <v>1</v>
      </c>
      <c r="AA20" s="16">
        <f t="shared" si="6"/>
        <v>4.5454545454545459</v>
      </c>
      <c r="AC20" t="s">
        <v>555</v>
      </c>
      <c r="AD20">
        <v>4</v>
      </c>
      <c r="AE20" s="16">
        <f t="shared" si="7"/>
        <v>23.52941176470588</v>
      </c>
      <c r="AG20" t="s">
        <v>604</v>
      </c>
      <c r="AH20">
        <v>6</v>
      </c>
      <c r="AI20" s="16">
        <f t="shared" si="8"/>
        <v>35.294117647058826</v>
      </c>
      <c r="AK20" t="s">
        <v>654</v>
      </c>
      <c r="AL20">
        <v>3</v>
      </c>
      <c r="AM20" s="16">
        <f t="shared" si="9"/>
        <v>12.5</v>
      </c>
      <c r="AO20" t="s">
        <v>554</v>
      </c>
      <c r="AP20">
        <v>2</v>
      </c>
      <c r="AQ20" s="16">
        <f t="shared" si="10"/>
        <v>7.4074074074074066</v>
      </c>
      <c r="AS20" t="s">
        <v>617</v>
      </c>
      <c r="AT20">
        <v>3</v>
      </c>
      <c r="AU20" s="16">
        <f t="shared" si="11"/>
        <v>20</v>
      </c>
    </row>
    <row r="21" spans="1:47" x14ac:dyDescent="0.35">
      <c r="A21" t="s">
        <v>590</v>
      </c>
      <c r="B21">
        <v>2</v>
      </c>
      <c r="C21" s="14">
        <f t="shared" si="0"/>
        <v>18.181818181818183</v>
      </c>
      <c r="D21" s="14"/>
      <c r="E21" t="s">
        <v>638</v>
      </c>
      <c r="F21">
        <v>2</v>
      </c>
      <c r="G21" s="16">
        <f t="shared" si="1"/>
        <v>8.3333333333333321</v>
      </c>
      <c r="H21" s="16"/>
      <c r="I21" t="s">
        <v>585</v>
      </c>
      <c r="J21">
        <v>7</v>
      </c>
      <c r="K21" s="16">
        <f t="shared" si="2"/>
        <v>31.818181818181817</v>
      </c>
      <c r="M21" t="s">
        <v>623</v>
      </c>
      <c r="N21">
        <v>1</v>
      </c>
      <c r="O21" s="16">
        <f t="shared" si="3"/>
        <v>5</v>
      </c>
      <c r="Q21" t="s">
        <v>585</v>
      </c>
      <c r="R21">
        <v>3</v>
      </c>
      <c r="S21" s="16">
        <f t="shared" si="4"/>
        <v>15</v>
      </c>
      <c r="U21" t="s">
        <v>648</v>
      </c>
      <c r="V21">
        <v>5</v>
      </c>
      <c r="W21" s="16">
        <f t="shared" si="5"/>
        <v>22.727272727272727</v>
      </c>
      <c r="Y21" t="s">
        <v>556</v>
      </c>
      <c r="Z21">
        <v>3</v>
      </c>
      <c r="AA21" s="16">
        <f t="shared" si="6"/>
        <v>13.636363636363635</v>
      </c>
      <c r="AC21" t="s">
        <v>629</v>
      </c>
      <c r="AD21">
        <v>4</v>
      </c>
      <c r="AE21" s="16">
        <f t="shared" si="7"/>
        <v>23.52941176470588</v>
      </c>
      <c r="AG21" t="s">
        <v>603</v>
      </c>
      <c r="AH21">
        <v>5</v>
      </c>
      <c r="AI21" s="16">
        <f t="shared" si="8"/>
        <v>29.411764705882355</v>
      </c>
      <c r="AK21" t="s">
        <v>751</v>
      </c>
      <c r="AL21">
        <v>1</v>
      </c>
      <c r="AM21" s="16">
        <f t="shared" si="9"/>
        <v>4.1666666666666661</v>
      </c>
      <c r="AO21" t="s">
        <v>629</v>
      </c>
      <c r="AP21">
        <v>3</v>
      </c>
      <c r="AQ21" s="16">
        <f t="shared" si="10"/>
        <v>11.111111111111111</v>
      </c>
      <c r="AS21" t="s">
        <v>604</v>
      </c>
      <c r="AT21">
        <v>3</v>
      </c>
      <c r="AU21" s="16">
        <f t="shared" si="11"/>
        <v>20</v>
      </c>
    </row>
    <row r="22" spans="1:47" x14ac:dyDescent="0.35">
      <c r="A22" t="s">
        <v>612</v>
      </c>
      <c r="B22">
        <v>5</v>
      </c>
      <c r="C22" s="14">
        <f t="shared" si="0"/>
        <v>45.454545454545453</v>
      </c>
      <c r="D22" s="14"/>
      <c r="E22" t="s">
        <v>651</v>
      </c>
      <c r="F22">
        <v>4</v>
      </c>
      <c r="G22" s="16">
        <f t="shared" si="1"/>
        <v>16.666666666666664</v>
      </c>
      <c r="H22" s="16"/>
      <c r="I22" t="s">
        <v>581</v>
      </c>
      <c r="J22">
        <v>2</v>
      </c>
      <c r="K22" s="16">
        <f t="shared" si="2"/>
        <v>9.0909090909090917</v>
      </c>
      <c r="M22" t="s">
        <v>611</v>
      </c>
      <c r="N22">
        <v>2</v>
      </c>
      <c r="O22" s="16">
        <f t="shared" si="3"/>
        <v>10</v>
      </c>
      <c r="Q22" t="s">
        <v>629</v>
      </c>
      <c r="R22">
        <v>2</v>
      </c>
      <c r="S22" s="16">
        <f t="shared" si="4"/>
        <v>10</v>
      </c>
      <c r="U22" t="s">
        <v>629</v>
      </c>
      <c r="V22">
        <v>4</v>
      </c>
      <c r="W22" s="16">
        <f t="shared" si="5"/>
        <v>18.181818181818183</v>
      </c>
      <c r="Y22" t="s">
        <v>599</v>
      </c>
      <c r="Z22">
        <v>6</v>
      </c>
      <c r="AA22" s="16">
        <f t="shared" si="6"/>
        <v>27.27272727272727</v>
      </c>
      <c r="AC22" t="s">
        <v>635</v>
      </c>
      <c r="AD22">
        <v>1</v>
      </c>
      <c r="AE22" s="16">
        <f t="shared" si="7"/>
        <v>5.8823529411764701</v>
      </c>
      <c r="AG22" t="s">
        <v>641</v>
      </c>
      <c r="AH22">
        <v>1</v>
      </c>
      <c r="AI22" s="16">
        <f t="shared" si="8"/>
        <v>5.8823529411764701</v>
      </c>
      <c r="AK22" t="s">
        <v>658</v>
      </c>
      <c r="AL22">
        <v>3</v>
      </c>
      <c r="AM22" s="16">
        <f t="shared" si="9"/>
        <v>12.5</v>
      </c>
      <c r="AO22" t="s">
        <v>579</v>
      </c>
      <c r="AP22">
        <v>2</v>
      </c>
      <c r="AQ22" s="16">
        <f t="shared" si="10"/>
        <v>7.4074074074074066</v>
      </c>
      <c r="AS22" t="s">
        <v>594</v>
      </c>
      <c r="AT22">
        <v>5</v>
      </c>
      <c r="AU22" s="16">
        <f t="shared" si="11"/>
        <v>33.333333333333329</v>
      </c>
    </row>
    <row r="23" spans="1:47" x14ac:dyDescent="0.35">
      <c r="A23" t="s">
        <v>581</v>
      </c>
      <c r="B23">
        <v>1</v>
      </c>
      <c r="C23" s="14">
        <f t="shared" si="0"/>
        <v>9.0909090909090917</v>
      </c>
      <c r="D23" s="14"/>
      <c r="E23" t="s">
        <v>677</v>
      </c>
      <c r="F23">
        <v>1</v>
      </c>
      <c r="G23" s="16">
        <f t="shared" si="1"/>
        <v>4.1666666666666661</v>
      </c>
      <c r="H23" s="16"/>
      <c r="I23" t="s">
        <v>556</v>
      </c>
      <c r="J23">
        <v>3</v>
      </c>
      <c r="K23" s="16">
        <f t="shared" si="2"/>
        <v>13.636363636363635</v>
      </c>
      <c r="M23" t="s">
        <v>624</v>
      </c>
      <c r="N23">
        <v>2</v>
      </c>
      <c r="O23" s="16">
        <f t="shared" si="3"/>
        <v>10</v>
      </c>
      <c r="Q23" t="s">
        <v>549</v>
      </c>
      <c r="R23">
        <v>5</v>
      </c>
      <c r="S23" s="16">
        <f t="shared" si="4"/>
        <v>25</v>
      </c>
      <c r="U23" t="s">
        <v>605</v>
      </c>
      <c r="V23">
        <v>1</v>
      </c>
      <c r="W23" s="16">
        <f t="shared" si="5"/>
        <v>4.5454545454545459</v>
      </c>
      <c r="Y23" t="s">
        <v>652</v>
      </c>
      <c r="Z23">
        <v>8</v>
      </c>
      <c r="AA23" s="16">
        <f t="shared" si="6"/>
        <v>36.363636363636367</v>
      </c>
      <c r="AC23" t="s">
        <v>602</v>
      </c>
      <c r="AD23">
        <v>1</v>
      </c>
      <c r="AE23" s="16">
        <f t="shared" si="7"/>
        <v>5.8823529411764701</v>
      </c>
      <c r="AG23" t="s">
        <v>560</v>
      </c>
      <c r="AH23">
        <v>4</v>
      </c>
      <c r="AI23" s="16">
        <f t="shared" si="8"/>
        <v>23.52941176470588</v>
      </c>
      <c r="AK23" t="s">
        <v>629</v>
      </c>
      <c r="AL23">
        <v>8</v>
      </c>
      <c r="AM23" s="16">
        <f t="shared" si="9"/>
        <v>33.333333333333329</v>
      </c>
      <c r="AO23" t="s">
        <v>561</v>
      </c>
      <c r="AP23">
        <v>10</v>
      </c>
      <c r="AQ23" s="16">
        <f t="shared" si="10"/>
        <v>37.037037037037038</v>
      </c>
      <c r="AS23" t="s">
        <v>633</v>
      </c>
      <c r="AT23">
        <v>2</v>
      </c>
      <c r="AU23" s="16">
        <f t="shared" si="11"/>
        <v>13.333333333333334</v>
      </c>
    </row>
    <row r="24" spans="1:47" x14ac:dyDescent="0.35">
      <c r="A24" t="s">
        <v>597</v>
      </c>
      <c r="B24">
        <v>1</v>
      </c>
      <c r="C24" s="14">
        <f t="shared" si="0"/>
        <v>9.0909090909090917</v>
      </c>
      <c r="D24" s="14"/>
      <c r="G24" s="16">
        <f t="shared" si="1"/>
        <v>0</v>
      </c>
      <c r="H24" s="16"/>
      <c r="I24" t="s">
        <v>642</v>
      </c>
      <c r="J24">
        <v>3</v>
      </c>
      <c r="K24" s="16">
        <f t="shared" si="2"/>
        <v>13.636363636363635</v>
      </c>
      <c r="M24" t="s">
        <v>599</v>
      </c>
      <c r="N24">
        <v>2</v>
      </c>
      <c r="O24" s="16">
        <f t="shared" si="3"/>
        <v>10</v>
      </c>
      <c r="Q24" t="s">
        <v>590</v>
      </c>
      <c r="R24">
        <v>1</v>
      </c>
      <c r="S24" s="16">
        <f t="shared" si="4"/>
        <v>5</v>
      </c>
      <c r="U24" t="s">
        <v>574</v>
      </c>
      <c r="V24">
        <v>2</v>
      </c>
      <c r="W24" s="16">
        <f t="shared" si="5"/>
        <v>9.0909090909090917</v>
      </c>
      <c r="Y24" t="s">
        <v>638</v>
      </c>
      <c r="Z24">
        <v>2</v>
      </c>
      <c r="AA24" s="16">
        <f t="shared" si="6"/>
        <v>9.0909090909090917</v>
      </c>
      <c r="AC24" t="s">
        <v>636</v>
      </c>
      <c r="AD24">
        <v>1</v>
      </c>
      <c r="AE24" s="16">
        <f t="shared" si="7"/>
        <v>5.8823529411764701</v>
      </c>
      <c r="AG24" t="s">
        <v>647</v>
      </c>
      <c r="AH24">
        <v>2</v>
      </c>
      <c r="AI24" s="16">
        <f t="shared" si="8"/>
        <v>11.76470588235294</v>
      </c>
      <c r="AK24" t="s">
        <v>664</v>
      </c>
      <c r="AL24">
        <v>4</v>
      </c>
      <c r="AM24" s="16">
        <f t="shared" si="9"/>
        <v>16.666666666666664</v>
      </c>
      <c r="AO24" t="s">
        <v>611</v>
      </c>
      <c r="AP24">
        <v>2</v>
      </c>
      <c r="AQ24" s="16">
        <f t="shared" si="10"/>
        <v>7.4074074074074066</v>
      </c>
      <c r="AS24" t="s">
        <v>627</v>
      </c>
      <c r="AT24">
        <v>6</v>
      </c>
      <c r="AU24" s="16">
        <f t="shared" si="11"/>
        <v>40</v>
      </c>
    </row>
    <row r="25" spans="1:47" x14ac:dyDescent="0.35">
      <c r="A25" t="s">
        <v>642</v>
      </c>
      <c r="B25">
        <v>1</v>
      </c>
      <c r="C25" s="14">
        <f t="shared" si="0"/>
        <v>9.0909090909090917</v>
      </c>
      <c r="D25" s="14"/>
      <c r="E25" t="s">
        <v>605</v>
      </c>
      <c r="F25">
        <v>8</v>
      </c>
      <c r="G25" s="16">
        <f t="shared" si="1"/>
        <v>33.333333333333329</v>
      </c>
      <c r="H25" s="16"/>
      <c r="I25" t="s">
        <v>609</v>
      </c>
      <c r="J25">
        <v>6</v>
      </c>
      <c r="K25" s="16">
        <f t="shared" si="2"/>
        <v>27.27272727272727</v>
      </c>
      <c r="M25" t="s">
        <v>582</v>
      </c>
      <c r="N25">
        <v>1</v>
      </c>
      <c r="O25" s="16">
        <f t="shared" si="3"/>
        <v>5</v>
      </c>
      <c r="Q25" t="s">
        <v>630</v>
      </c>
      <c r="R25">
        <v>2</v>
      </c>
      <c r="S25" s="16">
        <f t="shared" si="4"/>
        <v>10</v>
      </c>
      <c r="U25" t="s">
        <v>634</v>
      </c>
      <c r="V25">
        <v>1</v>
      </c>
      <c r="W25" s="16">
        <f t="shared" si="5"/>
        <v>4.5454545454545459</v>
      </c>
      <c r="Y25" t="s">
        <v>648</v>
      </c>
      <c r="Z25">
        <v>2</v>
      </c>
      <c r="AA25" s="16">
        <f t="shared" si="6"/>
        <v>9.0909090909090917</v>
      </c>
      <c r="AC25" t="s">
        <v>637</v>
      </c>
      <c r="AD25">
        <v>1</v>
      </c>
      <c r="AE25" s="16">
        <f t="shared" si="7"/>
        <v>5.8823529411764701</v>
      </c>
      <c r="AG25" t="s">
        <v>648</v>
      </c>
      <c r="AH25">
        <v>2</v>
      </c>
      <c r="AI25" s="16">
        <f t="shared" si="8"/>
        <v>11.76470588235294</v>
      </c>
      <c r="AM25" s="16"/>
      <c r="AO25" t="s">
        <v>659</v>
      </c>
      <c r="AP25">
        <v>1</v>
      </c>
      <c r="AQ25" s="16">
        <f t="shared" si="10"/>
        <v>3.7037037037037033</v>
      </c>
      <c r="AS25" t="s">
        <v>664</v>
      </c>
      <c r="AT25">
        <v>1</v>
      </c>
      <c r="AU25" s="16">
        <f t="shared" si="11"/>
        <v>6.666666666666667</v>
      </c>
    </row>
    <row r="26" spans="1:47" x14ac:dyDescent="0.35">
      <c r="A26" t="s">
        <v>601</v>
      </c>
      <c r="B26">
        <v>1</v>
      </c>
      <c r="C26" s="14">
        <f t="shared" si="0"/>
        <v>9.0909090909090917</v>
      </c>
      <c r="E26" t="s">
        <v>650</v>
      </c>
      <c r="F26">
        <v>4</v>
      </c>
      <c r="G26" s="16">
        <f t="shared" si="1"/>
        <v>16.666666666666664</v>
      </c>
      <c r="H26" s="16"/>
      <c r="I26" t="s">
        <v>618</v>
      </c>
      <c r="J26">
        <v>1</v>
      </c>
      <c r="K26" s="16">
        <f t="shared" si="2"/>
        <v>4.5454545454545459</v>
      </c>
      <c r="M26" t="s">
        <v>602</v>
      </c>
      <c r="N26">
        <v>1</v>
      </c>
      <c r="O26" s="16">
        <f t="shared" si="3"/>
        <v>5</v>
      </c>
      <c r="Q26" t="s">
        <v>556</v>
      </c>
      <c r="R26">
        <v>3</v>
      </c>
      <c r="S26" s="16">
        <f t="shared" si="4"/>
        <v>15</v>
      </c>
      <c r="U26" t="s">
        <v>653</v>
      </c>
      <c r="V26">
        <v>1</v>
      </c>
      <c r="W26" s="16">
        <f t="shared" si="5"/>
        <v>4.5454545454545459</v>
      </c>
      <c r="Y26" t="s">
        <v>629</v>
      </c>
      <c r="Z26">
        <v>7</v>
      </c>
      <c r="AA26" s="16">
        <f t="shared" si="6"/>
        <v>31.818181818181817</v>
      </c>
      <c r="AC26" t="s">
        <v>554</v>
      </c>
      <c r="AD26">
        <v>4</v>
      </c>
      <c r="AE26" s="16">
        <f t="shared" si="7"/>
        <v>23.52941176470588</v>
      </c>
      <c r="AG26" t="s">
        <v>629</v>
      </c>
      <c r="AH26">
        <v>4</v>
      </c>
      <c r="AI26" s="16">
        <f t="shared" si="8"/>
        <v>23.52941176470588</v>
      </c>
      <c r="AK26" t="s">
        <v>651</v>
      </c>
      <c r="AL26">
        <v>5</v>
      </c>
      <c r="AM26" s="16">
        <f t="shared" si="9"/>
        <v>20.833333333333336</v>
      </c>
      <c r="AO26" t="s">
        <v>598</v>
      </c>
      <c r="AP26">
        <v>4</v>
      </c>
      <c r="AQ26" s="16">
        <f t="shared" si="10"/>
        <v>14.814814814814813</v>
      </c>
      <c r="AU26" s="16"/>
    </row>
    <row r="27" spans="1:47" x14ac:dyDescent="0.35">
      <c r="A27" t="s">
        <v>638</v>
      </c>
      <c r="B27">
        <v>1</v>
      </c>
      <c r="C27" s="14">
        <f t="shared" si="0"/>
        <v>9.0909090909090917</v>
      </c>
      <c r="G27" s="16">
        <f t="shared" si="1"/>
        <v>0</v>
      </c>
      <c r="H27" s="16"/>
      <c r="I27" t="s">
        <v>579</v>
      </c>
      <c r="J27">
        <v>1</v>
      </c>
      <c r="K27" s="16">
        <f t="shared" si="2"/>
        <v>4.5454545454545459</v>
      </c>
      <c r="M27" t="s">
        <v>748</v>
      </c>
      <c r="N27">
        <v>1</v>
      </c>
      <c r="O27" s="16">
        <f t="shared" si="3"/>
        <v>5</v>
      </c>
      <c r="Q27" t="s">
        <v>610</v>
      </c>
      <c r="R27">
        <v>2</v>
      </c>
      <c r="S27" s="16">
        <f t="shared" si="4"/>
        <v>10</v>
      </c>
      <c r="U27" t="s">
        <v>624</v>
      </c>
      <c r="V27">
        <v>1</v>
      </c>
      <c r="W27" s="16">
        <f t="shared" si="5"/>
        <v>4.5454545454545459</v>
      </c>
      <c r="Y27" t="s">
        <v>664</v>
      </c>
      <c r="Z27">
        <v>6</v>
      </c>
      <c r="AA27" s="16">
        <f t="shared" si="6"/>
        <v>27.27272727272727</v>
      </c>
      <c r="AC27" t="s">
        <v>605</v>
      </c>
      <c r="AD27">
        <v>3</v>
      </c>
      <c r="AE27" s="16">
        <f t="shared" si="7"/>
        <v>17.647058823529413</v>
      </c>
      <c r="AG27" t="s">
        <v>649</v>
      </c>
      <c r="AH27">
        <v>1</v>
      </c>
      <c r="AI27" s="16">
        <f t="shared" si="8"/>
        <v>5.8823529411764701</v>
      </c>
      <c r="AK27" t="s">
        <v>684</v>
      </c>
      <c r="AL27">
        <v>1</v>
      </c>
      <c r="AM27" s="16">
        <f t="shared" si="9"/>
        <v>4.1666666666666661</v>
      </c>
      <c r="AO27" t="s">
        <v>633</v>
      </c>
      <c r="AP27">
        <v>6</v>
      </c>
      <c r="AQ27" s="16">
        <f t="shared" si="10"/>
        <v>22.222222222222221</v>
      </c>
      <c r="AS27" t="s">
        <v>622</v>
      </c>
      <c r="AT27">
        <v>3</v>
      </c>
      <c r="AU27" s="16">
        <f t="shared" si="11"/>
        <v>20</v>
      </c>
    </row>
    <row r="28" spans="1:47" x14ac:dyDescent="0.35">
      <c r="A28" t="s">
        <v>731</v>
      </c>
      <c r="B28">
        <v>1</v>
      </c>
      <c r="C28" s="14">
        <f t="shared" si="0"/>
        <v>9.0909090909090917</v>
      </c>
      <c r="E28" t="s">
        <v>725</v>
      </c>
      <c r="F28">
        <v>1</v>
      </c>
      <c r="G28" s="16">
        <f t="shared" si="1"/>
        <v>4.1666666666666661</v>
      </c>
      <c r="H28" s="16"/>
      <c r="I28" t="s">
        <v>643</v>
      </c>
      <c r="J28">
        <v>1</v>
      </c>
      <c r="K28" s="16">
        <f t="shared" si="2"/>
        <v>4.5454545454545459</v>
      </c>
      <c r="M28" t="s">
        <v>601</v>
      </c>
      <c r="N28">
        <v>2</v>
      </c>
      <c r="O28" s="16">
        <f t="shared" si="3"/>
        <v>10</v>
      </c>
      <c r="Q28" t="s">
        <v>603</v>
      </c>
      <c r="R28">
        <v>1</v>
      </c>
      <c r="S28" s="16">
        <f t="shared" si="4"/>
        <v>5</v>
      </c>
      <c r="U28" t="s">
        <v>639</v>
      </c>
      <c r="V28">
        <v>1</v>
      </c>
      <c r="W28" s="16">
        <f t="shared" si="5"/>
        <v>4.5454545454545459</v>
      </c>
      <c r="AA28" s="16"/>
      <c r="AC28" t="s">
        <v>638</v>
      </c>
      <c r="AD28">
        <v>2</v>
      </c>
      <c r="AE28" s="16">
        <f t="shared" si="7"/>
        <v>11.76470588235294</v>
      </c>
      <c r="AG28" t="s">
        <v>618</v>
      </c>
      <c r="AH28">
        <v>1</v>
      </c>
      <c r="AI28" s="16">
        <f t="shared" si="8"/>
        <v>5.8823529411764701</v>
      </c>
      <c r="AK28" t="s">
        <v>660</v>
      </c>
      <c r="AL28">
        <v>1</v>
      </c>
      <c r="AM28" s="16">
        <f t="shared" si="9"/>
        <v>4.1666666666666661</v>
      </c>
      <c r="AO28" t="s">
        <v>654</v>
      </c>
      <c r="AP28">
        <v>2</v>
      </c>
      <c r="AQ28" s="16">
        <f t="shared" si="10"/>
        <v>7.4074074074074066</v>
      </c>
      <c r="AS28" t="s">
        <v>648</v>
      </c>
      <c r="AT28">
        <v>3</v>
      </c>
      <c r="AU28" s="16">
        <f t="shared" si="11"/>
        <v>20</v>
      </c>
    </row>
    <row r="29" spans="1:47" x14ac:dyDescent="0.35">
      <c r="A29" t="s">
        <v>633</v>
      </c>
      <c r="B29">
        <v>1</v>
      </c>
      <c r="C29" s="14">
        <f t="shared" si="0"/>
        <v>9.0909090909090917</v>
      </c>
      <c r="E29" t="s">
        <v>556</v>
      </c>
      <c r="F29">
        <v>4</v>
      </c>
      <c r="G29" s="16">
        <f t="shared" si="1"/>
        <v>16.666666666666664</v>
      </c>
      <c r="H29" s="16"/>
      <c r="I29" t="s">
        <v>624</v>
      </c>
      <c r="J29">
        <v>1</v>
      </c>
      <c r="K29" s="16">
        <f t="shared" si="2"/>
        <v>4.5454545454545459</v>
      </c>
      <c r="M29" t="s">
        <v>556</v>
      </c>
      <c r="N29">
        <v>2</v>
      </c>
      <c r="O29" s="16">
        <f t="shared" si="3"/>
        <v>10</v>
      </c>
      <c r="U29" t="s">
        <v>654</v>
      </c>
      <c r="V29">
        <v>2</v>
      </c>
      <c r="W29" s="16">
        <f t="shared" si="5"/>
        <v>9.0909090909090917</v>
      </c>
      <c r="Y29" t="s">
        <v>622</v>
      </c>
      <c r="Z29">
        <v>2</v>
      </c>
      <c r="AA29" s="16">
        <f t="shared" si="6"/>
        <v>9.0909090909090917</v>
      </c>
      <c r="AC29" t="s">
        <v>639</v>
      </c>
      <c r="AD29">
        <v>1</v>
      </c>
      <c r="AE29" s="16">
        <f t="shared" si="7"/>
        <v>5.8823529411764701</v>
      </c>
      <c r="AG29" t="s">
        <v>633</v>
      </c>
      <c r="AH29">
        <v>2</v>
      </c>
      <c r="AI29" s="16">
        <f t="shared" si="8"/>
        <v>11.76470588235294</v>
      </c>
      <c r="AK29" t="s">
        <v>554</v>
      </c>
      <c r="AL29">
        <v>14</v>
      </c>
      <c r="AM29" s="16">
        <f t="shared" si="9"/>
        <v>58.333333333333336</v>
      </c>
      <c r="AO29" t="s">
        <v>660</v>
      </c>
      <c r="AP29">
        <v>2</v>
      </c>
      <c r="AQ29" s="16">
        <f t="shared" si="10"/>
        <v>7.4074074074074066</v>
      </c>
      <c r="AS29" t="s">
        <v>638</v>
      </c>
      <c r="AT29">
        <v>3</v>
      </c>
      <c r="AU29" s="16">
        <f t="shared" si="11"/>
        <v>20</v>
      </c>
    </row>
    <row r="30" spans="1:47" x14ac:dyDescent="0.35">
      <c r="E30" t="s">
        <v>628</v>
      </c>
      <c r="F30">
        <v>6</v>
      </c>
      <c r="G30" s="16">
        <f t="shared" si="1"/>
        <v>25</v>
      </c>
      <c r="H30" s="16"/>
      <c r="I30" t="s">
        <v>611</v>
      </c>
      <c r="J30">
        <v>1</v>
      </c>
      <c r="K30" s="16">
        <f t="shared" si="2"/>
        <v>4.5454545454545459</v>
      </c>
      <c r="M30" t="s">
        <v>609</v>
      </c>
      <c r="N30">
        <v>2</v>
      </c>
      <c r="O30" s="16">
        <f t="shared" si="3"/>
        <v>10</v>
      </c>
      <c r="U30" t="s">
        <v>633</v>
      </c>
      <c r="V30">
        <v>2</v>
      </c>
      <c r="W30" s="16">
        <f t="shared" si="5"/>
        <v>9.0909090909090917</v>
      </c>
      <c r="Y30" t="s">
        <v>672</v>
      </c>
      <c r="Z30">
        <v>2</v>
      </c>
      <c r="AA30" s="16">
        <f t="shared" si="6"/>
        <v>9.0909090909090917</v>
      </c>
      <c r="AC30" t="s">
        <v>579</v>
      </c>
      <c r="AD30">
        <v>1</v>
      </c>
      <c r="AE30" s="16">
        <f t="shared" si="7"/>
        <v>5.8823529411764701</v>
      </c>
      <c r="AG30" t="s">
        <v>650</v>
      </c>
      <c r="AH30">
        <v>1</v>
      </c>
      <c r="AI30" s="16">
        <f t="shared" si="8"/>
        <v>5.8823529411764701</v>
      </c>
      <c r="AK30" t="s">
        <v>685</v>
      </c>
      <c r="AL30">
        <v>1</v>
      </c>
      <c r="AM30" s="16">
        <f t="shared" si="9"/>
        <v>4.1666666666666661</v>
      </c>
      <c r="AO30" t="s">
        <v>661</v>
      </c>
      <c r="AP30">
        <v>1</v>
      </c>
      <c r="AQ30" s="16">
        <f t="shared" si="10"/>
        <v>3.7037037037037033</v>
      </c>
      <c r="AS30" t="s">
        <v>693</v>
      </c>
      <c r="AT30">
        <v>1</v>
      </c>
      <c r="AU30" s="16">
        <f t="shared" si="11"/>
        <v>6.666666666666667</v>
      </c>
    </row>
    <row r="31" spans="1:47" x14ac:dyDescent="0.35">
      <c r="E31" t="s">
        <v>678</v>
      </c>
      <c r="F31">
        <v>1</v>
      </c>
      <c r="G31" s="16">
        <f t="shared" si="1"/>
        <v>4.1666666666666661</v>
      </c>
      <c r="H31" s="16"/>
      <c r="I31" t="s">
        <v>660</v>
      </c>
      <c r="J31">
        <v>1</v>
      </c>
      <c r="K31" s="16">
        <f t="shared" si="2"/>
        <v>4.5454545454545459</v>
      </c>
      <c r="M31" t="s">
        <v>610</v>
      </c>
      <c r="N31">
        <v>1</v>
      </c>
      <c r="O31" s="16">
        <f t="shared" si="3"/>
        <v>5</v>
      </c>
      <c r="U31" t="s">
        <v>692</v>
      </c>
      <c r="V31">
        <v>1</v>
      </c>
      <c r="W31" s="16">
        <f t="shared" si="5"/>
        <v>4.5454545454545459</v>
      </c>
      <c r="Y31" t="s">
        <v>673</v>
      </c>
      <c r="Z31">
        <v>1</v>
      </c>
      <c r="AA31" s="16">
        <f t="shared" si="6"/>
        <v>4.5454545454545459</v>
      </c>
      <c r="AC31" t="s">
        <v>611</v>
      </c>
      <c r="AD31">
        <v>1</v>
      </c>
      <c r="AE31" s="16">
        <f t="shared" si="7"/>
        <v>5.8823529411764701</v>
      </c>
      <c r="AG31" t="s">
        <v>635</v>
      </c>
      <c r="AH31">
        <v>2</v>
      </c>
      <c r="AI31" s="16">
        <f t="shared" si="8"/>
        <v>11.76470588235294</v>
      </c>
      <c r="AM31" s="16">
        <f t="shared" si="9"/>
        <v>0</v>
      </c>
      <c r="AO31" t="s">
        <v>662</v>
      </c>
      <c r="AP31">
        <v>1</v>
      </c>
      <c r="AQ31" s="16">
        <f t="shared" si="10"/>
        <v>3.7037037037037033</v>
      </c>
      <c r="AS31" t="s">
        <v>694</v>
      </c>
      <c r="AT31">
        <v>1</v>
      </c>
      <c r="AU31" s="16">
        <f t="shared" si="11"/>
        <v>6.666666666666667</v>
      </c>
    </row>
    <row r="32" spans="1:47" x14ac:dyDescent="0.35">
      <c r="E32" t="s">
        <v>679</v>
      </c>
      <c r="F32">
        <v>1</v>
      </c>
      <c r="G32" s="16">
        <f t="shared" si="1"/>
        <v>4.1666666666666661</v>
      </c>
      <c r="H32" s="16"/>
      <c r="U32" t="s">
        <v>655</v>
      </c>
      <c r="V32">
        <v>1</v>
      </c>
      <c r="W32" s="16">
        <f t="shared" si="5"/>
        <v>4.5454545454545459</v>
      </c>
      <c r="Y32" t="s">
        <v>605</v>
      </c>
      <c r="Z32">
        <v>2</v>
      </c>
      <c r="AA32" s="16">
        <f t="shared" si="6"/>
        <v>9.0909090909090917</v>
      </c>
      <c r="AC32" t="s">
        <v>640</v>
      </c>
      <c r="AD32">
        <v>1</v>
      </c>
      <c r="AE32" s="16">
        <f t="shared" si="7"/>
        <v>5.8823529411764701</v>
      </c>
      <c r="AG32" t="s">
        <v>610</v>
      </c>
      <c r="AH32">
        <v>1</v>
      </c>
      <c r="AI32" s="16">
        <f t="shared" si="8"/>
        <v>5.8823529411764701</v>
      </c>
      <c r="AK32" t="s">
        <v>611</v>
      </c>
      <c r="AL32">
        <v>7</v>
      </c>
      <c r="AM32" s="16">
        <f t="shared" si="9"/>
        <v>29.166666666666668</v>
      </c>
      <c r="AO32" t="s">
        <v>739</v>
      </c>
      <c r="AP32">
        <v>1</v>
      </c>
      <c r="AQ32" s="16">
        <f t="shared" si="10"/>
        <v>3.7037037037037033</v>
      </c>
      <c r="AS32" t="s">
        <v>738</v>
      </c>
      <c r="AT32">
        <v>1</v>
      </c>
      <c r="AU32" s="16">
        <f t="shared" si="11"/>
        <v>6.666666666666667</v>
      </c>
    </row>
    <row r="33" spans="5:47" x14ac:dyDescent="0.35">
      <c r="E33" t="s">
        <v>680</v>
      </c>
      <c r="F33">
        <v>1</v>
      </c>
      <c r="G33" s="16">
        <f t="shared" si="1"/>
        <v>4.1666666666666661</v>
      </c>
      <c r="H33" s="16"/>
      <c r="W33" s="16"/>
      <c r="Y33" t="s">
        <v>674</v>
      </c>
      <c r="Z33">
        <v>1</v>
      </c>
      <c r="AA33" s="16">
        <f t="shared" si="6"/>
        <v>4.5454545454545459</v>
      </c>
      <c r="AC33" t="s">
        <v>641</v>
      </c>
      <c r="AD33">
        <v>2</v>
      </c>
      <c r="AE33" s="16">
        <f t="shared" si="7"/>
        <v>11.76470588235294</v>
      </c>
      <c r="AK33" t="s">
        <v>672</v>
      </c>
      <c r="AL33">
        <v>5</v>
      </c>
      <c r="AM33" s="16">
        <f t="shared" si="9"/>
        <v>20.833333333333336</v>
      </c>
      <c r="AO33" t="s">
        <v>622</v>
      </c>
      <c r="AP33">
        <v>1</v>
      </c>
      <c r="AQ33" s="16">
        <f t="shared" si="10"/>
        <v>3.7037037037037033</v>
      </c>
      <c r="AS33" t="s">
        <v>736</v>
      </c>
      <c r="AT33">
        <v>1</v>
      </c>
      <c r="AU33" s="16">
        <f t="shared" si="11"/>
        <v>6.666666666666667</v>
      </c>
    </row>
    <row r="34" spans="5:47" x14ac:dyDescent="0.35">
      <c r="E34" t="s">
        <v>662</v>
      </c>
      <c r="F34">
        <v>2</v>
      </c>
      <c r="G34" s="16">
        <f t="shared" si="1"/>
        <v>8.3333333333333321</v>
      </c>
      <c r="H34" s="16"/>
      <c r="Y34" t="s">
        <v>675</v>
      </c>
      <c r="Z34">
        <v>1</v>
      </c>
      <c r="AA34" s="16">
        <f t="shared" si="6"/>
        <v>4.5454545454545459</v>
      </c>
      <c r="AK34" t="s">
        <v>633</v>
      </c>
      <c r="AL34">
        <v>4</v>
      </c>
      <c r="AM34" s="16">
        <f t="shared" si="9"/>
        <v>16.666666666666664</v>
      </c>
      <c r="AO34" t="s">
        <v>663</v>
      </c>
      <c r="AP34">
        <v>1</v>
      </c>
      <c r="AQ34" s="16">
        <f t="shared" si="10"/>
        <v>3.7037037037037033</v>
      </c>
      <c r="AS34" t="s">
        <v>695</v>
      </c>
      <c r="AT34">
        <v>1</v>
      </c>
      <c r="AU34" s="16">
        <f t="shared" si="11"/>
        <v>6.666666666666667</v>
      </c>
    </row>
    <row r="35" spans="5:47" x14ac:dyDescent="0.35">
      <c r="E35" t="s">
        <v>641</v>
      </c>
      <c r="F35">
        <v>1</v>
      </c>
      <c r="G35" s="16">
        <f t="shared" si="1"/>
        <v>4.1666666666666661</v>
      </c>
      <c r="H35" s="16"/>
      <c r="Y35" t="s">
        <v>754</v>
      </c>
      <c r="Z35">
        <v>1</v>
      </c>
      <c r="AA35" s="16">
        <f t="shared" si="6"/>
        <v>4.5454545454545459</v>
      </c>
      <c r="AK35" t="s">
        <v>662</v>
      </c>
      <c r="AL35">
        <v>6</v>
      </c>
      <c r="AM35" s="16">
        <f t="shared" si="9"/>
        <v>25</v>
      </c>
      <c r="AO35" t="s">
        <v>574</v>
      </c>
      <c r="AP35">
        <v>1</v>
      </c>
      <c r="AQ35" s="16">
        <f t="shared" si="10"/>
        <v>3.7037037037037033</v>
      </c>
      <c r="AS35" t="s">
        <v>696</v>
      </c>
      <c r="AT35">
        <v>1</v>
      </c>
      <c r="AU35" s="16">
        <f t="shared" si="11"/>
        <v>6.666666666666667</v>
      </c>
    </row>
    <row r="36" spans="5:47" x14ac:dyDescent="0.35">
      <c r="E36" t="s">
        <v>601</v>
      </c>
      <c r="F36">
        <v>1</v>
      </c>
      <c r="G36" s="16">
        <f t="shared" si="1"/>
        <v>4.1666666666666661</v>
      </c>
      <c r="H36" s="16"/>
      <c r="Y36" t="s">
        <v>752</v>
      </c>
      <c r="Z36">
        <v>1</v>
      </c>
      <c r="AA36" s="16">
        <f t="shared" si="6"/>
        <v>4.5454545454545459</v>
      </c>
      <c r="AK36" t="s">
        <v>686</v>
      </c>
      <c r="AL36">
        <v>1</v>
      </c>
      <c r="AM36" s="16">
        <f t="shared" si="9"/>
        <v>4.1666666666666661</v>
      </c>
      <c r="AQ36" s="16"/>
      <c r="AS36" t="s">
        <v>599</v>
      </c>
      <c r="AT36">
        <v>1</v>
      </c>
      <c r="AU36" s="16">
        <f t="shared" si="11"/>
        <v>6.666666666666667</v>
      </c>
    </row>
    <row r="37" spans="5:47" x14ac:dyDescent="0.35">
      <c r="E37" t="s">
        <v>622</v>
      </c>
      <c r="F37">
        <v>2</v>
      </c>
      <c r="G37" s="16">
        <f t="shared" si="1"/>
        <v>8.3333333333333321</v>
      </c>
      <c r="H37" s="16"/>
      <c r="AK37" t="s">
        <v>671</v>
      </c>
      <c r="AL37">
        <v>1</v>
      </c>
      <c r="AM37" s="16">
        <f t="shared" si="9"/>
        <v>4.1666666666666661</v>
      </c>
      <c r="AO37" t="s">
        <v>665</v>
      </c>
      <c r="AP37">
        <v>1</v>
      </c>
      <c r="AQ37" s="16">
        <f t="shared" si="10"/>
        <v>3.7037037037037033</v>
      </c>
      <c r="AS37" t="s">
        <v>697</v>
      </c>
      <c r="AT37">
        <v>1</v>
      </c>
      <c r="AU37" s="16">
        <f t="shared" si="11"/>
        <v>6.666666666666667</v>
      </c>
    </row>
    <row r="38" spans="5:47" x14ac:dyDescent="0.35">
      <c r="E38" t="s">
        <v>664</v>
      </c>
      <c r="F38">
        <v>2</v>
      </c>
      <c r="G38" s="16">
        <f t="shared" si="1"/>
        <v>8.3333333333333321</v>
      </c>
      <c r="H38" s="16"/>
      <c r="AK38" t="s">
        <v>687</v>
      </c>
      <c r="AL38">
        <v>1</v>
      </c>
      <c r="AM38" s="16">
        <f t="shared" si="9"/>
        <v>4.1666666666666661</v>
      </c>
      <c r="AO38" t="s">
        <v>634</v>
      </c>
      <c r="AP38">
        <v>1</v>
      </c>
      <c r="AQ38" s="16">
        <f t="shared" si="10"/>
        <v>3.7037037037037033</v>
      </c>
      <c r="AS38" t="s">
        <v>726</v>
      </c>
      <c r="AT38">
        <v>1</v>
      </c>
      <c r="AU38" s="16">
        <f t="shared" si="11"/>
        <v>6.666666666666667</v>
      </c>
    </row>
    <row r="39" spans="5:47" x14ac:dyDescent="0.35">
      <c r="E39" t="s">
        <v>679</v>
      </c>
      <c r="F39">
        <v>1</v>
      </c>
      <c r="G39" s="16">
        <f t="shared" si="1"/>
        <v>4.1666666666666661</v>
      </c>
      <c r="H39" s="16"/>
      <c r="AM39" s="16">
        <f t="shared" si="9"/>
        <v>0</v>
      </c>
      <c r="AO39" t="s">
        <v>666</v>
      </c>
      <c r="AP39">
        <v>1</v>
      </c>
      <c r="AQ39" s="16">
        <f t="shared" si="10"/>
        <v>3.7037037037037033</v>
      </c>
      <c r="AS39" t="s">
        <v>727</v>
      </c>
      <c r="AT39">
        <v>1</v>
      </c>
      <c r="AU39" s="16">
        <f t="shared" si="11"/>
        <v>6.666666666666667</v>
      </c>
    </row>
    <row r="40" spans="5:47" x14ac:dyDescent="0.35">
      <c r="E40" t="s">
        <v>681</v>
      </c>
      <c r="F40">
        <v>2</v>
      </c>
      <c r="G40" s="16">
        <f t="shared" si="1"/>
        <v>8.3333333333333321</v>
      </c>
      <c r="H40" s="16"/>
      <c r="AK40" t="s">
        <v>688</v>
      </c>
      <c r="AL40">
        <v>1</v>
      </c>
      <c r="AM40" s="16">
        <f t="shared" si="9"/>
        <v>4.1666666666666661</v>
      </c>
      <c r="AO40" t="s">
        <v>744</v>
      </c>
      <c r="AP40">
        <v>1</v>
      </c>
      <c r="AQ40" s="16">
        <f t="shared" si="10"/>
        <v>3.7037037037037033</v>
      </c>
      <c r="AU40" s="16"/>
    </row>
    <row r="41" spans="5:47" x14ac:dyDescent="0.35">
      <c r="E41" t="s">
        <v>660</v>
      </c>
      <c r="F41">
        <v>2</v>
      </c>
      <c r="G41" s="16">
        <f t="shared" si="1"/>
        <v>8.3333333333333321</v>
      </c>
      <c r="H41" s="16"/>
      <c r="AK41" t="s">
        <v>670</v>
      </c>
      <c r="AL41">
        <v>1</v>
      </c>
      <c r="AM41" s="16">
        <f t="shared" si="9"/>
        <v>4.1666666666666661</v>
      </c>
      <c r="AO41" t="s">
        <v>668</v>
      </c>
      <c r="AP41">
        <v>1</v>
      </c>
      <c r="AQ41" s="16">
        <f t="shared" si="10"/>
        <v>3.7037037037037033</v>
      </c>
      <c r="AS41" t="s">
        <v>698</v>
      </c>
      <c r="AT41">
        <v>1</v>
      </c>
      <c r="AU41" s="16">
        <f t="shared" si="11"/>
        <v>6.666666666666667</v>
      </c>
    </row>
    <row r="42" spans="5:47" x14ac:dyDescent="0.35">
      <c r="E42" t="s">
        <v>675</v>
      </c>
      <c r="F42">
        <v>1</v>
      </c>
      <c r="G42" s="16">
        <f t="shared" si="1"/>
        <v>4.1666666666666661</v>
      </c>
      <c r="H42" s="16"/>
      <c r="AK42" t="s">
        <v>634</v>
      </c>
      <c r="AL42">
        <v>3</v>
      </c>
      <c r="AM42" s="16">
        <f t="shared" si="9"/>
        <v>12.5</v>
      </c>
      <c r="AO42" t="s">
        <v>669</v>
      </c>
      <c r="AP42">
        <v>1</v>
      </c>
      <c r="AQ42" s="16">
        <f t="shared" si="10"/>
        <v>3.7037037037037033</v>
      </c>
      <c r="AS42" s="5" t="s">
        <v>706</v>
      </c>
      <c r="AT42" s="5">
        <v>1</v>
      </c>
    </row>
    <row r="43" spans="5:47" x14ac:dyDescent="0.35">
      <c r="E43" t="s">
        <v>682</v>
      </c>
      <c r="F43">
        <v>1</v>
      </c>
      <c r="G43" s="16">
        <f t="shared" si="1"/>
        <v>4.1666666666666661</v>
      </c>
      <c r="H43" s="16"/>
      <c r="AM43" s="16">
        <f t="shared" si="9"/>
        <v>0</v>
      </c>
    </row>
    <row r="44" spans="5:47" x14ac:dyDescent="0.35">
      <c r="E44" t="s">
        <v>671</v>
      </c>
      <c r="F44">
        <v>1</v>
      </c>
      <c r="G44" s="16">
        <f t="shared" si="1"/>
        <v>4.1666666666666661</v>
      </c>
      <c r="H44" s="16"/>
      <c r="AK44" t="s">
        <v>689</v>
      </c>
      <c r="AL44">
        <v>5</v>
      </c>
      <c r="AM44" s="16">
        <f t="shared" si="9"/>
        <v>20.833333333333336</v>
      </c>
    </row>
    <row r="45" spans="5:47" x14ac:dyDescent="0.35">
      <c r="E45" t="s">
        <v>588</v>
      </c>
      <c r="F45">
        <v>1</v>
      </c>
      <c r="G45" s="16">
        <f t="shared" si="1"/>
        <v>4.1666666666666661</v>
      </c>
      <c r="H45" s="16"/>
      <c r="AK45" t="s">
        <v>650</v>
      </c>
      <c r="AL45">
        <v>3</v>
      </c>
      <c r="AM45" s="16">
        <f t="shared" si="9"/>
        <v>12.5</v>
      </c>
    </row>
    <row r="46" spans="5:47" x14ac:dyDescent="0.35">
      <c r="AK46" t="s">
        <v>678</v>
      </c>
      <c r="AL46">
        <v>1</v>
      </c>
      <c r="AM46" s="16">
        <f t="shared" si="9"/>
        <v>4.1666666666666661</v>
      </c>
    </row>
    <row r="47" spans="5:47" x14ac:dyDescent="0.35">
      <c r="AK47" t="s">
        <v>690</v>
      </c>
      <c r="AL47">
        <v>1</v>
      </c>
      <c r="AM47" s="16">
        <f t="shared" si="9"/>
        <v>4.1666666666666661</v>
      </c>
    </row>
    <row r="48" spans="5:47" x14ac:dyDescent="0.35">
      <c r="AK48" t="s">
        <v>673</v>
      </c>
      <c r="AL48">
        <v>1</v>
      </c>
      <c r="AM48" s="16">
        <f t="shared" si="9"/>
        <v>4.1666666666666661</v>
      </c>
    </row>
    <row r="49" spans="37:39" x14ac:dyDescent="0.35">
      <c r="AK49" t="s">
        <v>691</v>
      </c>
      <c r="AL49">
        <v>1</v>
      </c>
      <c r="AM49" s="16">
        <f t="shared" si="9"/>
        <v>4.1666666666666661</v>
      </c>
    </row>
    <row r="50" spans="37:39" x14ac:dyDescent="0.35">
      <c r="AK50" t="s">
        <v>648</v>
      </c>
      <c r="AL50">
        <v>2</v>
      </c>
      <c r="AM50" s="16">
        <f t="shared" si="9"/>
        <v>8.3333333333333321</v>
      </c>
    </row>
    <row r="51" spans="37:39" x14ac:dyDescent="0.35">
      <c r="AM51" s="16"/>
    </row>
    <row r="52" spans="37:39" x14ac:dyDescent="0.35">
      <c r="AK52" t="s">
        <v>622</v>
      </c>
      <c r="AL52">
        <v>1</v>
      </c>
      <c r="AM52" s="16">
        <f t="shared" si="9"/>
        <v>4.1666666666666661</v>
      </c>
    </row>
    <row r="53" spans="37:39" x14ac:dyDescent="0.35">
      <c r="AK53" t="s">
        <v>677</v>
      </c>
      <c r="AL53">
        <v>1</v>
      </c>
      <c r="AM53" s="16">
        <f t="shared" si="9"/>
        <v>4.1666666666666661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BA8ED-5610-4A76-AB1E-8060D90443B5}">
  <dimension ref="E1:H409"/>
  <sheetViews>
    <sheetView zoomScale="60" zoomScaleNormal="60" workbookViewId="0">
      <selection activeCell="E1" sqref="E1"/>
    </sheetView>
  </sheetViews>
  <sheetFormatPr defaultRowHeight="14.5" x14ac:dyDescent="0.35"/>
  <cols>
    <col min="6" max="6" width="33.1796875" bestFit="1" customWidth="1"/>
    <col min="7" max="7" width="10.26953125" bestFit="1" customWidth="1"/>
    <col min="8" max="8" width="11.36328125" bestFit="1" customWidth="1"/>
  </cols>
  <sheetData>
    <row r="1" spans="5:8" x14ac:dyDescent="0.35">
      <c r="E1" s="10" t="s">
        <v>701</v>
      </c>
      <c r="F1" s="10" t="s">
        <v>719</v>
      </c>
      <c r="G1" s="10" t="s">
        <v>703</v>
      </c>
      <c r="H1" s="10" t="s">
        <v>728</v>
      </c>
    </row>
    <row r="2" spans="5:8" x14ac:dyDescent="0.35">
      <c r="E2" s="12" t="s">
        <v>720</v>
      </c>
      <c r="F2" s="12" t="s">
        <v>577</v>
      </c>
      <c r="G2" s="13">
        <v>11</v>
      </c>
      <c r="H2" s="17">
        <f>(G2/11)*100</f>
        <v>100</v>
      </c>
    </row>
    <row r="3" spans="5:8" x14ac:dyDescent="0.35">
      <c r="E3" t="s">
        <v>720</v>
      </c>
      <c r="F3" t="s">
        <v>569</v>
      </c>
      <c r="G3" s="3">
        <v>11</v>
      </c>
      <c r="H3" s="16">
        <f t="shared" ref="H3:H28" si="0">(G3/11)*100</f>
        <v>100</v>
      </c>
    </row>
    <row r="4" spans="5:8" x14ac:dyDescent="0.35">
      <c r="E4" t="s">
        <v>720</v>
      </c>
      <c r="F4" t="s">
        <v>742</v>
      </c>
      <c r="G4" s="3">
        <v>11</v>
      </c>
      <c r="H4" s="16">
        <f t="shared" si="0"/>
        <v>100</v>
      </c>
    </row>
    <row r="5" spans="5:8" x14ac:dyDescent="0.35">
      <c r="E5" t="s">
        <v>720</v>
      </c>
      <c r="F5" t="s">
        <v>543</v>
      </c>
      <c r="G5" s="3">
        <v>11</v>
      </c>
      <c r="H5" s="16">
        <f t="shared" si="0"/>
        <v>100</v>
      </c>
    </row>
    <row r="6" spans="5:8" x14ac:dyDescent="0.35">
      <c r="E6" t="s">
        <v>720</v>
      </c>
      <c r="F6" t="s">
        <v>544</v>
      </c>
      <c r="G6" s="3">
        <v>11</v>
      </c>
      <c r="H6" s="16">
        <f t="shared" si="0"/>
        <v>100</v>
      </c>
    </row>
    <row r="7" spans="5:8" x14ac:dyDescent="0.35">
      <c r="E7" t="s">
        <v>720</v>
      </c>
      <c r="F7" t="s">
        <v>550</v>
      </c>
      <c r="G7" s="3">
        <v>11</v>
      </c>
      <c r="H7" s="16">
        <f t="shared" si="0"/>
        <v>100</v>
      </c>
    </row>
    <row r="8" spans="5:8" x14ac:dyDescent="0.35">
      <c r="E8" t="s">
        <v>720</v>
      </c>
      <c r="F8" t="s">
        <v>575</v>
      </c>
      <c r="G8" s="3">
        <v>11</v>
      </c>
      <c r="H8" s="16">
        <f t="shared" si="0"/>
        <v>100</v>
      </c>
    </row>
    <row r="9" spans="5:8" x14ac:dyDescent="0.35">
      <c r="E9" t="s">
        <v>720</v>
      </c>
      <c r="F9" t="s">
        <v>546</v>
      </c>
      <c r="G9">
        <v>11</v>
      </c>
      <c r="H9" s="16">
        <f t="shared" si="0"/>
        <v>100</v>
      </c>
    </row>
    <row r="10" spans="5:8" x14ac:dyDescent="0.35">
      <c r="E10" t="s">
        <v>720</v>
      </c>
      <c r="F10" t="s">
        <v>620</v>
      </c>
      <c r="G10">
        <v>5</v>
      </c>
      <c r="H10" s="16">
        <f t="shared" si="0"/>
        <v>45.454545454545453</v>
      </c>
    </row>
    <row r="11" spans="5:8" x14ac:dyDescent="0.35">
      <c r="E11" t="s">
        <v>720</v>
      </c>
      <c r="F11" t="s">
        <v>563</v>
      </c>
      <c r="G11">
        <v>9</v>
      </c>
      <c r="H11" s="16">
        <f t="shared" si="0"/>
        <v>81.818181818181827</v>
      </c>
    </row>
    <row r="12" spans="5:8" x14ac:dyDescent="0.35">
      <c r="E12" t="s">
        <v>720</v>
      </c>
      <c r="F12" t="s">
        <v>585</v>
      </c>
      <c r="G12">
        <v>2</v>
      </c>
      <c r="H12" s="16">
        <f t="shared" si="0"/>
        <v>18.181818181818183</v>
      </c>
    </row>
    <row r="13" spans="5:8" x14ac:dyDescent="0.35">
      <c r="E13" t="s">
        <v>720</v>
      </c>
      <c r="F13" t="s">
        <v>573</v>
      </c>
      <c r="G13">
        <v>1</v>
      </c>
      <c r="H13" s="16">
        <f t="shared" si="0"/>
        <v>9.0909090909090917</v>
      </c>
    </row>
    <row r="14" spans="5:8" x14ac:dyDescent="0.35">
      <c r="E14" t="s">
        <v>720</v>
      </c>
      <c r="F14" t="s">
        <v>553</v>
      </c>
      <c r="G14">
        <v>7</v>
      </c>
      <c r="H14" s="16">
        <f t="shared" si="0"/>
        <v>63.636363636363633</v>
      </c>
    </row>
    <row r="15" spans="5:8" x14ac:dyDescent="0.35">
      <c r="E15" t="s">
        <v>720</v>
      </c>
      <c r="F15" t="s">
        <v>621</v>
      </c>
      <c r="G15">
        <v>2</v>
      </c>
      <c r="H15" s="16">
        <f t="shared" si="0"/>
        <v>18.181818181818183</v>
      </c>
    </row>
    <row r="16" spans="5:8" x14ac:dyDescent="0.35">
      <c r="E16" t="s">
        <v>720</v>
      </c>
      <c r="F16" t="s">
        <v>622</v>
      </c>
      <c r="G16">
        <v>1</v>
      </c>
      <c r="H16" s="16">
        <f t="shared" si="0"/>
        <v>9.0909090909090917</v>
      </c>
    </row>
    <row r="17" spans="5:8" x14ac:dyDescent="0.35">
      <c r="E17" t="s">
        <v>720</v>
      </c>
      <c r="F17" t="s">
        <v>549</v>
      </c>
      <c r="G17">
        <v>5</v>
      </c>
      <c r="H17" s="16">
        <f t="shared" si="0"/>
        <v>45.454545454545453</v>
      </c>
    </row>
    <row r="18" spans="5:8" x14ac:dyDescent="0.35">
      <c r="E18" t="s">
        <v>720</v>
      </c>
      <c r="F18" t="s">
        <v>555</v>
      </c>
      <c r="G18">
        <v>3</v>
      </c>
      <c r="H18" s="16">
        <f t="shared" si="0"/>
        <v>27.27272727272727</v>
      </c>
    </row>
    <row r="19" spans="5:8" x14ac:dyDescent="0.35">
      <c r="E19" t="s">
        <v>720</v>
      </c>
      <c r="F19" t="s">
        <v>579</v>
      </c>
      <c r="G19">
        <v>2</v>
      </c>
      <c r="H19" s="16">
        <f t="shared" si="0"/>
        <v>18.181818181818183</v>
      </c>
    </row>
    <row r="20" spans="5:8" x14ac:dyDescent="0.35">
      <c r="E20" t="s">
        <v>720</v>
      </c>
      <c r="F20" t="s">
        <v>590</v>
      </c>
      <c r="G20">
        <v>2</v>
      </c>
      <c r="H20" s="16">
        <f t="shared" si="0"/>
        <v>18.181818181818183</v>
      </c>
    </row>
    <row r="21" spans="5:8" x14ac:dyDescent="0.35">
      <c r="E21" t="s">
        <v>720</v>
      </c>
      <c r="F21" t="s">
        <v>612</v>
      </c>
      <c r="G21">
        <v>5</v>
      </c>
      <c r="H21" s="16">
        <f t="shared" si="0"/>
        <v>45.454545454545453</v>
      </c>
    </row>
    <row r="22" spans="5:8" x14ac:dyDescent="0.35">
      <c r="E22" t="s">
        <v>720</v>
      </c>
      <c r="F22" t="s">
        <v>581</v>
      </c>
      <c r="G22">
        <v>1</v>
      </c>
      <c r="H22" s="16">
        <f t="shared" si="0"/>
        <v>9.0909090909090917</v>
      </c>
    </row>
    <row r="23" spans="5:8" x14ac:dyDescent="0.35">
      <c r="E23" t="s">
        <v>720</v>
      </c>
      <c r="F23" t="s">
        <v>597</v>
      </c>
      <c r="G23">
        <v>1</v>
      </c>
      <c r="H23" s="16">
        <f t="shared" si="0"/>
        <v>9.0909090909090917</v>
      </c>
    </row>
    <row r="24" spans="5:8" x14ac:dyDescent="0.35">
      <c r="E24" t="s">
        <v>720</v>
      </c>
      <c r="F24" t="s">
        <v>642</v>
      </c>
      <c r="G24">
        <v>1</v>
      </c>
      <c r="H24" s="16">
        <f t="shared" si="0"/>
        <v>9.0909090909090917</v>
      </c>
    </row>
    <row r="25" spans="5:8" x14ac:dyDescent="0.35">
      <c r="E25" t="s">
        <v>720</v>
      </c>
      <c r="F25" t="s">
        <v>638</v>
      </c>
      <c r="G25">
        <v>1</v>
      </c>
      <c r="H25" s="16">
        <f t="shared" si="0"/>
        <v>9.0909090909090917</v>
      </c>
    </row>
    <row r="26" spans="5:8" x14ac:dyDescent="0.35">
      <c r="E26" t="s">
        <v>720</v>
      </c>
      <c r="F26" t="s">
        <v>731</v>
      </c>
      <c r="G26">
        <v>1</v>
      </c>
      <c r="H26" s="16">
        <f t="shared" si="0"/>
        <v>9.0909090909090917</v>
      </c>
    </row>
    <row r="27" spans="5:8" x14ac:dyDescent="0.35">
      <c r="E27" t="s">
        <v>720</v>
      </c>
      <c r="F27" t="s">
        <v>633</v>
      </c>
      <c r="G27">
        <v>1</v>
      </c>
      <c r="H27" s="16">
        <f t="shared" si="0"/>
        <v>9.0909090909090917</v>
      </c>
    </row>
    <row r="28" spans="5:8" x14ac:dyDescent="0.35">
      <c r="E28" t="s">
        <v>720</v>
      </c>
      <c r="F28" t="s">
        <v>601</v>
      </c>
      <c r="G28">
        <v>1</v>
      </c>
      <c r="H28" s="16">
        <f t="shared" si="0"/>
        <v>9.0909090909090917</v>
      </c>
    </row>
    <row r="29" spans="5:8" x14ac:dyDescent="0.35">
      <c r="E29" s="12" t="s">
        <v>721</v>
      </c>
      <c r="F29" s="12" t="s">
        <v>577</v>
      </c>
      <c r="G29" s="12">
        <v>24</v>
      </c>
      <c r="H29" s="17">
        <f>(G29/24)*100</f>
        <v>100</v>
      </c>
    </row>
    <row r="30" spans="5:8" x14ac:dyDescent="0.35">
      <c r="E30" t="s">
        <v>721</v>
      </c>
      <c r="F30" t="s">
        <v>569</v>
      </c>
      <c r="G30">
        <v>24</v>
      </c>
      <c r="H30" s="16">
        <f t="shared" ref="H30:H69" si="1">(G30/24)*100</f>
        <v>100</v>
      </c>
    </row>
    <row r="31" spans="5:8" x14ac:dyDescent="0.35">
      <c r="E31" t="s">
        <v>721</v>
      </c>
      <c r="F31" t="s">
        <v>742</v>
      </c>
      <c r="G31">
        <v>24</v>
      </c>
      <c r="H31" s="16">
        <f t="shared" si="1"/>
        <v>100</v>
      </c>
    </row>
    <row r="32" spans="5:8" x14ac:dyDescent="0.35">
      <c r="E32" t="s">
        <v>721</v>
      </c>
      <c r="F32" t="s">
        <v>543</v>
      </c>
      <c r="G32">
        <v>24</v>
      </c>
      <c r="H32" s="16">
        <f t="shared" si="1"/>
        <v>100</v>
      </c>
    </row>
    <row r="33" spans="5:8" x14ac:dyDescent="0.35">
      <c r="E33" t="s">
        <v>721</v>
      </c>
      <c r="F33" t="s">
        <v>544</v>
      </c>
      <c r="G33">
        <v>24</v>
      </c>
      <c r="H33" s="16">
        <f t="shared" si="1"/>
        <v>100</v>
      </c>
    </row>
    <row r="34" spans="5:8" x14ac:dyDescent="0.35">
      <c r="E34" t="s">
        <v>721</v>
      </c>
      <c r="F34" t="s">
        <v>550</v>
      </c>
      <c r="G34">
        <v>24</v>
      </c>
      <c r="H34" s="16">
        <f t="shared" si="1"/>
        <v>100</v>
      </c>
    </row>
    <row r="35" spans="5:8" x14ac:dyDescent="0.35">
      <c r="E35" t="s">
        <v>721</v>
      </c>
      <c r="F35" t="s">
        <v>575</v>
      </c>
      <c r="G35">
        <v>24</v>
      </c>
      <c r="H35" s="16">
        <f t="shared" si="1"/>
        <v>100</v>
      </c>
    </row>
    <row r="36" spans="5:8" x14ac:dyDescent="0.35">
      <c r="E36" t="s">
        <v>721</v>
      </c>
      <c r="F36" t="s">
        <v>572</v>
      </c>
      <c r="G36">
        <v>24</v>
      </c>
      <c r="H36" s="16">
        <f t="shared" si="1"/>
        <v>100</v>
      </c>
    </row>
    <row r="37" spans="5:8" x14ac:dyDescent="0.35">
      <c r="E37" t="s">
        <v>721</v>
      </c>
      <c r="F37" t="s">
        <v>583</v>
      </c>
      <c r="G37">
        <v>17</v>
      </c>
      <c r="H37" s="16">
        <f t="shared" si="1"/>
        <v>70.833333333333343</v>
      </c>
    </row>
    <row r="38" spans="5:8" x14ac:dyDescent="0.35">
      <c r="E38" t="s">
        <v>721</v>
      </c>
      <c r="F38" t="s">
        <v>554</v>
      </c>
      <c r="G38">
        <v>21</v>
      </c>
      <c r="H38" s="16">
        <f t="shared" si="1"/>
        <v>87.5</v>
      </c>
    </row>
    <row r="39" spans="5:8" x14ac:dyDescent="0.35">
      <c r="E39" t="s">
        <v>721</v>
      </c>
      <c r="F39" t="s">
        <v>561</v>
      </c>
      <c r="G39">
        <v>21</v>
      </c>
      <c r="H39" s="16">
        <f t="shared" si="1"/>
        <v>87.5</v>
      </c>
    </row>
    <row r="40" spans="5:8" x14ac:dyDescent="0.35">
      <c r="E40" t="s">
        <v>721</v>
      </c>
      <c r="F40" t="s">
        <v>620</v>
      </c>
      <c r="G40">
        <v>15</v>
      </c>
      <c r="H40" s="16">
        <f t="shared" si="1"/>
        <v>62.5</v>
      </c>
    </row>
    <row r="41" spans="5:8" x14ac:dyDescent="0.35">
      <c r="E41" t="s">
        <v>721</v>
      </c>
      <c r="F41" t="s">
        <v>604</v>
      </c>
      <c r="G41">
        <v>11</v>
      </c>
      <c r="H41" s="16">
        <f t="shared" si="1"/>
        <v>45.833333333333329</v>
      </c>
    </row>
    <row r="42" spans="5:8" x14ac:dyDescent="0.35">
      <c r="E42" t="s">
        <v>721</v>
      </c>
      <c r="F42" t="s">
        <v>652</v>
      </c>
      <c r="G42">
        <v>9</v>
      </c>
      <c r="H42" s="16">
        <f t="shared" si="1"/>
        <v>37.5</v>
      </c>
    </row>
    <row r="43" spans="5:8" x14ac:dyDescent="0.35">
      <c r="E43" t="s">
        <v>721</v>
      </c>
      <c r="F43" t="s">
        <v>573</v>
      </c>
      <c r="G43">
        <v>9</v>
      </c>
      <c r="H43" s="16">
        <f t="shared" si="1"/>
        <v>37.5</v>
      </c>
    </row>
    <row r="44" spans="5:8" x14ac:dyDescent="0.35">
      <c r="E44" t="s">
        <v>721</v>
      </c>
      <c r="F44" t="s">
        <v>598</v>
      </c>
      <c r="G44">
        <v>4</v>
      </c>
      <c r="H44" s="16">
        <f t="shared" si="1"/>
        <v>16.666666666666664</v>
      </c>
    </row>
    <row r="45" spans="5:8" x14ac:dyDescent="0.35">
      <c r="E45" t="s">
        <v>721</v>
      </c>
      <c r="F45" t="s">
        <v>612</v>
      </c>
      <c r="G45">
        <v>14</v>
      </c>
      <c r="H45" s="16">
        <f t="shared" si="1"/>
        <v>58.333333333333336</v>
      </c>
    </row>
    <row r="46" spans="5:8" x14ac:dyDescent="0.35">
      <c r="E46" t="s">
        <v>721</v>
      </c>
      <c r="F46" t="s">
        <v>654</v>
      </c>
      <c r="G46">
        <v>1</v>
      </c>
      <c r="H46" s="16">
        <f t="shared" si="1"/>
        <v>4.1666666666666661</v>
      </c>
    </row>
    <row r="47" spans="5:8" x14ac:dyDescent="0.35">
      <c r="E47" t="s">
        <v>721</v>
      </c>
      <c r="F47" t="s">
        <v>667</v>
      </c>
      <c r="G47">
        <v>2</v>
      </c>
      <c r="H47" s="16">
        <f t="shared" si="1"/>
        <v>8.3333333333333321</v>
      </c>
    </row>
    <row r="48" spans="5:8" x14ac:dyDescent="0.35">
      <c r="E48" t="s">
        <v>721</v>
      </c>
      <c r="F48" t="s">
        <v>638</v>
      </c>
      <c r="G48">
        <v>1</v>
      </c>
      <c r="H48" s="16">
        <f t="shared" si="1"/>
        <v>4.1666666666666661</v>
      </c>
    </row>
    <row r="49" spans="5:8" x14ac:dyDescent="0.35">
      <c r="E49" t="s">
        <v>721</v>
      </c>
      <c r="F49" t="s">
        <v>651</v>
      </c>
      <c r="G49">
        <v>4</v>
      </c>
      <c r="H49" s="16">
        <f t="shared" si="1"/>
        <v>16.666666666666664</v>
      </c>
    </row>
    <row r="50" spans="5:8" x14ac:dyDescent="0.35">
      <c r="E50" t="s">
        <v>721</v>
      </c>
      <c r="F50" t="s">
        <v>677</v>
      </c>
      <c r="G50">
        <v>1</v>
      </c>
      <c r="H50" s="16">
        <f t="shared" si="1"/>
        <v>4.1666666666666661</v>
      </c>
    </row>
    <row r="51" spans="5:8" x14ac:dyDescent="0.35">
      <c r="E51" t="s">
        <v>721</v>
      </c>
      <c r="F51" t="s">
        <v>605</v>
      </c>
      <c r="G51">
        <v>8</v>
      </c>
      <c r="H51" s="16">
        <f t="shared" si="1"/>
        <v>33.333333333333329</v>
      </c>
    </row>
    <row r="52" spans="5:8" x14ac:dyDescent="0.35">
      <c r="E52" t="s">
        <v>721</v>
      </c>
      <c r="F52" t="s">
        <v>650</v>
      </c>
      <c r="G52">
        <v>4</v>
      </c>
      <c r="H52" s="16">
        <f t="shared" si="1"/>
        <v>16.666666666666664</v>
      </c>
    </row>
    <row r="53" spans="5:8" x14ac:dyDescent="0.35">
      <c r="E53" t="s">
        <v>721</v>
      </c>
      <c r="F53" t="s">
        <v>673</v>
      </c>
      <c r="G53">
        <v>1</v>
      </c>
      <c r="H53" s="16">
        <f t="shared" si="1"/>
        <v>4.1666666666666661</v>
      </c>
    </row>
    <row r="54" spans="5:8" x14ac:dyDescent="0.35">
      <c r="E54" t="s">
        <v>721</v>
      </c>
      <c r="F54" t="s">
        <v>556</v>
      </c>
      <c r="G54">
        <v>4</v>
      </c>
      <c r="H54" s="16">
        <f t="shared" si="1"/>
        <v>16.666666666666664</v>
      </c>
    </row>
    <row r="55" spans="5:8" x14ac:dyDescent="0.35">
      <c r="E55" t="s">
        <v>721</v>
      </c>
      <c r="F55" t="s">
        <v>628</v>
      </c>
      <c r="G55">
        <v>6</v>
      </c>
      <c r="H55" s="16">
        <f t="shared" si="1"/>
        <v>25</v>
      </c>
    </row>
    <row r="56" spans="5:8" x14ac:dyDescent="0.35">
      <c r="E56" t="s">
        <v>721</v>
      </c>
      <c r="F56" t="s">
        <v>678</v>
      </c>
      <c r="G56">
        <v>1</v>
      </c>
      <c r="H56" s="16">
        <f t="shared" si="1"/>
        <v>4.1666666666666661</v>
      </c>
    </row>
    <row r="57" spans="5:8" x14ac:dyDescent="0.35">
      <c r="E57" t="s">
        <v>721</v>
      </c>
      <c r="F57" t="s">
        <v>679</v>
      </c>
      <c r="G57">
        <v>2</v>
      </c>
      <c r="H57" s="16">
        <f t="shared" si="1"/>
        <v>8.3333333333333321</v>
      </c>
    </row>
    <row r="58" spans="5:8" x14ac:dyDescent="0.35">
      <c r="E58" t="s">
        <v>721</v>
      </c>
      <c r="F58" t="s">
        <v>680</v>
      </c>
      <c r="G58">
        <v>1</v>
      </c>
      <c r="H58" s="16">
        <f t="shared" si="1"/>
        <v>4.1666666666666661</v>
      </c>
    </row>
    <row r="59" spans="5:8" x14ac:dyDescent="0.35">
      <c r="E59" t="s">
        <v>721</v>
      </c>
      <c r="F59" t="s">
        <v>662</v>
      </c>
      <c r="G59">
        <v>2</v>
      </c>
      <c r="H59" s="16">
        <f t="shared" si="1"/>
        <v>8.3333333333333321</v>
      </c>
    </row>
    <row r="60" spans="5:8" x14ac:dyDescent="0.35">
      <c r="E60" t="s">
        <v>721</v>
      </c>
      <c r="F60" t="s">
        <v>641</v>
      </c>
      <c r="G60">
        <v>1</v>
      </c>
      <c r="H60" s="16">
        <f t="shared" si="1"/>
        <v>4.1666666666666661</v>
      </c>
    </row>
    <row r="61" spans="5:8" x14ac:dyDescent="0.35">
      <c r="E61" t="s">
        <v>721</v>
      </c>
      <c r="F61" t="s">
        <v>601</v>
      </c>
      <c r="G61">
        <v>1</v>
      </c>
      <c r="H61" s="16">
        <f t="shared" si="1"/>
        <v>4.1666666666666661</v>
      </c>
    </row>
    <row r="62" spans="5:8" x14ac:dyDescent="0.35">
      <c r="E62" t="s">
        <v>721</v>
      </c>
      <c r="F62" t="s">
        <v>622</v>
      </c>
      <c r="G62">
        <v>2</v>
      </c>
      <c r="H62" s="16">
        <f t="shared" si="1"/>
        <v>8.3333333333333321</v>
      </c>
    </row>
    <row r="63" spans="5:8" x14ac:dyDescent="0.35">
      <c r="E63" t="s">
        <v>721</v>
      </c>
      <c r="F63" t="s">
        <v>664</v>
      </c>
      <c r="G63">
        <v>2</v>
      </c>
      <c r="H63" s="16">
        <f t="shared" si="1"/>
        <v>8.3333333333333321</v>
      </c>
    </row>
    <row r="64" spans="5:8" x14ac:dyDescent="0.35">
      <c r="E64" t="s">
        <v>721</v>
      </c>
      <c r="F64" t="s">
        <v>681</v>
      </c>
      <c r="G64">
        <v>2</v>
      </c>
      <c r="H64" s="16">
        <f t="shared" si="1"/>
        <v>8.3333333333333321</v>
      </c>
    </row>
    <row r="65" spans="5:8" x14ac:dyDescent="0.35">
      <c r="E65" t="s">
        <v>721</v>
      </c>
      <c r="F65" t="s">
        <v>660</v>
      </c>
      <c r="G65">
        <v>2</v>
      </c>
      <c r="H65" s="16">
        <f t="shared" si="1"/>
        <v>8.3333333333333321</v>
      </c>
    </row>
    <row r="66" spans="5:8" x14ac:dyDescent="0.35">
      <c r="E66" t="s">
        <v>721</v>
      </c>
      <c r="F66" t="s">
        <v>675</v>
      </c>
      <c r="G66">
        <v>1</v>
      </c>
      <c r="H66" s="16">
        <f t="shared" si="1"/>
        <v>4.1666666666666661</v>
      </c>
    </row>
    <row r="67" spans="5:8" x14ac:dyDescent="0.35">
      <c r="E67" t="s">
        <v>721</v>
      </c>
      <c r="F67" t="s">
        <v>682</v>
      </c>
      <c r="G67">
        <v>1</v>
      </c>
      <c r="H67" s="16">
        <f t="shared" si="1"/>
        <v>4.1666666666666661</v>
      </c>
    </row>
    <row r="68" spans="5:8" x14ac:dyDescent="0.35">
      <c r="E68" t="s">
        <v>721</v>
      </c>
      <c r="F68" t="s">
        <v>671</v>
      </c>
      <c r="G68">
        <v>1</v>
      </c>
      <c r="H68" s="16">
        <f t="shared" si="1"/>
        <v>4.1666666666666661</v>
      </c>
    </row>
    <row r="69" spans="5:8" x14ac:dyDescent="0.35">
      <c r="E69" t="s">
        <v>721</v>
      </c>
      <c r="F69" t="s">
        <v>588</v>
      </c>
      <c r="G69">
        <v>1</v>
      </c>
      <c r="H69" s="16">
        <f t="shared" si="1"/>
        <v>4.1666666666666661</v>
      </c>
    </row>
    <row r="70" spans="5:8" x14ac:dyDescent="0.35">
      <c r="E70" s="12" t="s">
        <v>722</v>
      </c>
      <c r="F70" s="12" t="s">
        <v>577</v>
      </c>
      <c r="G70" s="12">
        <v>22</v>
      </c>
      <c r="H70" s="17">
        <f>(G70/22)*100</f>
        <v>100</v>
      </c>
    </row>
    <row r="71" spans="5:8" x14ac:dyDescent="0.35">
      <c r="E71" t="s">
        <v>722</v>
      </c>
      <c r="F71" t="s">
        <v>569</v>
      </c>
      <c r="G71">
        <v>22</v>
      </c>
      <c r="H71" s="16">
        <f t="shared" ref="H71:H99" si="2">(G71/22)*100</f>
        <v>100</v>
      </c>
    </row>
    <row r="72" spans="5:8" x14ac:dyDescent="0.35">
      <c r="E72" t="s">
        <v>722</v>
      </c>
      <c r="F72" t="s">
        <v>742</v>
      </c>
      <c r="G72">
        <v>22</v>
      </c>
      <c r="H72" s="16">
        <f t="shared" si="2"/>
        <v>100</v>
      </c>
    </row>
    <row r="73" spans="5:8" x14ac:dyDescent="0.35">
      <c r="E73" t="s">
        <v>722</v>
      </c>
      <c r="F73" t="s">
        <v>543</v>
      </c>
      <c r="G73">
        <v>22</v>
      </c>
      <c r="H73" s="16">
        <f t="shared" si="2"/>
        <v>100</v>
      </c>
    </row>
    <row r="74" spans="5:8" x14ac:dyDescent="0.35">
      <c r="E74" t="s">
        <v>722</v>
      </c>
      <c r="F74" t="s">
        <v>544</v>
      </c>
      <c r="G74">
        <v>22</v>
      </c>
      <c r="H74" s="16">
        <f t="shared" si="2"/>
        <v>100</v>
      </c>
    </row>
    <row r="75" spans="5:8" x14ac:dyDescent="0.35">
      <c r="E75" t="s">
        <v>722</v>
      </c>
      <c r="F75" t="s">
        <v>550</v>
      </c>
      <c r="G75">
        <v>22</v>
      </c>
      <c r="H75" s="16">
        <f t="shared" si="2"/>
        <v>100</v>
      </c>
    </row>
    <row r="76" spans="5:8" x14ac:dyDescent="0.35">
      <c r="E76" t="s">
        <v>722</v>
      </c>
      <c r="F76" t="s">
        <v>575</v>
      </c>
      <c r="G76">
        <v>22</v>
      </c>
      <c r="H76" s="16">
        <f t="shared" si="2"/>
        <v>100</v>
      </c>
    </row>
    <row r="77" spans="5:8" x14ac:dyDescent="0.35">
      <c r="E77" t="s">
        <v>722</v>
      </c>
      <c r="F77" t="s">
        <v>564</v>
      </c>
      <c r="G77">
        <v>20</v>
      </c>
      <c r="H77" s="16">
        <f t="shared" si="2"/>
        <v>90.909090909090907</v>
      </c>
    </row>
    <row r="78" spans="5:8" x14ac:dyDescent="0.35">
      <c r="E78" t="s">
        <v>722</v>
      </c>
      <c r="F78" t="s">
        <v>546</v>
      </c>
      <c r="G78">
        <v>21</v>
      </c>
      <c r="H78" s="16">
        <f t="shared" si="2"/>
        <v>95.454545454545453</v>
      </c>
    </row>
    <row r="79" spans="5:8" x14ac:dyDescent="0.35">
      <c r="E79" t="s">
        <v>722</v>
      </c>
      <c r="F79" t="s">
        <v>563</v>
      </c>
      <c r="G79">
        <v>13</v>
      </c>
      <c r="H79" s="16">
        <f t="shared" si="2"/>
        <v>59.090909090909093</v>
      </c>
    </row>
    <row r="80" spans="5:8" x14ac:dyDescent="0.35">
      <c r="E80" t="s">
        <v>722</v>
      </c>
      <c r="F80" t="s">
        <v>553</v>
      </c>
      <c r="G80">
        <v>18</v>
      </c>
      <c r="H80" s="16">
        <f t="shared" si="2"/>
        <v>81.818181818181827</v>
      </c>
    </row>
    <row r="81" spans="5:8" x14ac:dyDescent="0.35">
      <c r="E81" t="s">
        <v>722</v>
      </c>
      <c r="F81" t="s">
        <v>590</v>
      </c>
      <c r="G81">
        <v>2</v>
      </c>
      <c r="H81" s="16">
        <f t="shared" si="2"/>
        <v>9.0909090909090917</v>
      </c>
    </row>
    <row r="82" spans="5:8" x14ac:dyDescent="0.35">
      <c r="E82" t="s">
        <v>722</v>
      </c>
      <c r="F82" t="s">
        <v>603</v>
      </c>
      <c r="G82">
        <v>3</v>
      </c>
      <c r="H82" s="16">
        <f t="shared" si="2"/>
        <v>13.636363636363635</v>
      </c>
    </row>
    <row r="83" spans="5:8" x14ac:dyDescent="0.35">
      <c r="E83" t="s">
        <v>722</v>
      </c>
      <c r="F83" t="s">
        <v>597</v>
      </c>
      <c r="G83">
        <v>4</v>
      </c>
      <c r="H83" s="16">
        <f t="shared" si="2"/>
        <v>18.181818181818183</v>
      </c>
    </row>
    <row r="84" spans="5:8" x14ac:dyDescent="0.35">
      <c r="E84" t="s">
        <v>722</v>
      </c>
      <c r="F84" t="s">
        <v>594</v>
      </c>
      <c r="G84">
        <v>14</v>
      </c>
      <c r="H84" s="16">
        <f t="shared" si="2"/>
        <v>63.636363636363633</v>
      </c>
    </row>
    <row r="85" spans="5:8" x14ac:dyDescent="0.35">
      <c r="E85" t="s">
        <v>722</v>
      </c>
      <c r="F85" t="s">
        <v>557</v>
      </c>
      <c r="G85">
        <v>7</v>
      </c>
      <c r="H85" s="16">
        <f t="shared" si="2"/>
        <v>31.818181818181817</v>
      </c>
    </row>
    <row r="86" spans="5:8" x14ac:dyDescent="0.35">
      <c r="E86" t="s">
        <v>722</v>
      </c>
      <c r="F86" t="s">
        <v>604</v>
      </c>
      <c r="G86">
        <v>4</v>
      </c>
      <c r="H86" s="16">
        <f t="shared" si="2"/>
        <v>18.181818181818183</v>
      </c>
    </row>
    <row r="87" spans="5:8" x14ac:dyDescent="0.35">
      <c r="E87" t="s">
        <v>722</v>
      </c>
      <c r="F87" t="s">
        <v>599</v>
      </c>
      <c r="G87">
        <v>5</v>
      </c>
      <c r="H87" s="16">
        <f t="shared" si="2"/>
        <v>22.727272727272727</v>
      </c>
    </row>
    <row r="88" spans="5:8" x14ac:dyDescent="0.35">
      <c r="E88" t="s">
        <v>722</v>
      </c>
      <c r="F88" t="s">
        <v>549</v>
      </c>
      <c r="G88">
        <v>7</v>
      </c>
      <c r="H88" s="16">
        <f t="shared" si="2"/>
        <v>31.818181818181817</v>
      </c>
    </row>
    <row r="89" spans="5:8" x14ac:dyDescent="0.35">
      <c r="E89" t="s">
        <v>722</v>
      </c>
      <c r="F89" t="s">
        <v>585</v>
      </c>
      <c r="G89">
        <v>7</v>
      </c>
      <c r="H89" s="16">
        <f t="shared" si="2"/>
        <v>31.818181818181817</v>
      </c>
    </row>
    <row r="90" spans="5:8" x14ac:dyDescent="0.35">
      <c r="E90" t="s">
        <v>722</v>
      </c>
      <c r="F90" t="s">
        <v>581</v>
      </c>
      <c r="G90">
        <v>2</v>
      </c>
      <c r="H90" s="16">
        <f t="shared" si="2"/>
        <v>9.0909090909090917</v>
      </c>
    </row>
    <row r="91" spans="5:8" x14ac:dyDescent="0.35">
      <c r="E91" t="s">
        <v>722</v>
      </c>
      <c r="F91" t="s">
        <v>556</v>
      </c>
      <c r="G91">
        <v>3</v>
      </c>
      <c r="H91" s="16">
        <f t="shared" si="2"/>
        <v>13.636363636363635</v>
      </c>
    </row>
    <row r="92" spans="5:8" x14ac:dyDescent="0.35">
      <c r="E92" t="s">
        <v>722</v>
      </c>
      <c r="F92" t="s">
        <v>642</v>
      </c>
      <c r="G92">
        <v>3</v>
      </c>
      <c r="H92" s="16">
        <f t="shared" si="2"/>
        <v>13.636363636363635</v>
      </c>
    </row>
    <row r="93" spans="5:8" x14ac:dyDescent="0.35">
      <c r="E93" t="s">
        <v>722</v>
      </c>
      <c r="F93" t="s">
        <v>609</v>
      </c>
      <c r="G93">
        <v>6</v>
      </c>
      <c r="H93" s="16">
        <f t="shared" si="2"/>
        <v>27.27272727272727</v>
      </c>
    </row>
    <row r="94" spans="5:8" x14ac:dyDescent="0.35">
      <c r="E94" t="s">
        <v>722</v>
      </c>
      <c r="F94" t="s">
        <v>734</v>
      </c>
      <c r="G94">
        <v>1</v>
      </c>
      <c r="H94" s="16">
        <f t="shared" si="2"/>
        <v>4.5454545454545459</v>
      </c>
    </row>
    <row r="95" spans="5:8" x14ac:dyDescent="0.35">
      <c r="E95" t="s">
        <v>722</v>
      </c>
      <c r="F95" t="s">
        <v>579</v>
      </c>
      <c r="G95">
        <v>1</v>
      </c>
      <c r="H95" s="16">
        <f t="shared" si="2"/>
        <v>4.5454545454545459</v>
      </c>
    </row>
    <row r="96" spans="5:8" x14ac:dyDescent="0.35">
      <c r="E96" t="s">
        <v>722</v>
      </c>
      <c r="F96" t="s">
        <v>643</v>
      </c>
      <c r="G96">
        <v>1</v>
      </c>
      <c r="H96" s="16">
        <f t="shared" si="2"/>
        <v>4.5454545454545459</v>
      </c>
    </row>
    <row r="97" spans="5:8" x14ac:dyDescent="0.35">
      <c r="E97" t="s">
        <v>722</v>
      </c>
      <c r="F97" t="s">
        <v>624</v>
      </c>
      <c r="G97">
        <v>1</v>
      </c>
      <c r="H97" s="16">
        <f t="shared" si="2"/>
        <v>4.5454545454545459</v>
      </c>
    </row>
    <row r="98" spans="5:8" x14ac:dyDescent="0.35">
      <c r="E98" t="s">
        <v>722</v>
      </c>
      <c r="F98" t="s">
        <v>660</v>
      </c>
      <c r="G98">
        <v>1</v>
      </c>
      <c r="H98" s="16">
        <f t="shared" si="2"/>
        <v>4.5454545454545459</v>
      </c>
    </row>
    <row r="99" spans="5:8" x14ac:dyDescent="0.35">
      <c r="E99" t="s">
        <v>722</v>
      </c>
      <c r="F99" t="s">
        <v>611</v>
      </c>
      <c r="G99">
        <v>1</v>
      </c>
      <c r="H99" s="16">
        <f t="shared" si="2"/>
        <v>4.5454545454545459</v>
      </c>
    </row>
    <row r="100" spans="5:8" x14ac:dyDescent="0.35">
      <c r="E100" s="12" t="s">
        <v>723</v>
      </c>
      <c r="F100" s="12" t="s">
        <v>577</v>
      </c>
      <c r="G100" s="12">
        <v>20</v>
      </c>
      <c r="H100" s="17">
        <f>(G100/20)*100</f>
        <v>100</v>
      </c>
    </row>
    <row r="101" spans="5:8" x14ac:dyDescent="0.35">
      <c r="E101" t="s">
        <v>723</v>
      </c>
      <c r="F101" t="s">
        <v>569</v>
      </c>
      <c r="G101">
        <v>20</v>
      </c>
      <c r="H101" s="16">
        <f t="shared" ref="H101:H129" si="3">(G101/20)*100</f>
        <v>100</v>
      </c>
    </row>
    <row r="102" spans="5:8" x14ac:dyDescent="0.35">
      <c r="E102" t="s">
        <v>723</v>
      </c>
      <c r="F102" t="s">
        <v>742</v>
      </c>
      <c r="G102">
        <v>20</v>
      </c>
      <c r="H102" s="16">
        <f t="shared" si="3"/>
        <v>100</v>
      </c>
    </row>
    <row r="103" spans="5:8" x14ac:dyDescent="0.35">
      <c r="E103" t="s">
        <v>723</v>
      </c>
      <c r="F103" t="s">
        <v>543</v>
      </c>
      <c r="G103">
        <v>20</v>
      </c>
      <c r="H103" s="16">
        <f t="shared" si="3"/>
        <v>100</v>
      </c>
    </row>
    <row r="104" spans="5:8" x14ac:dyDescent="0.35">
      <c r="E104" t="s">
        <v>723</v>
      </c>
      <c r="F104" t="s">
        <v>544</v>
      </c>
      <c r="G104">
        <v>20</v>
      </c>
      <c r="H104" s="16">
        <f t="shared" si="3"/>
        <v>100</v>
      </c>
    </row>
    <row r="105" spans="5:8" x14ac:dyDescent="0.35">
      <c r="E105" t="s">
        <v>723</v>
      </c>
      <c r="F105" t="s">
        <v>550</v>
      </c>
      <c r="G105">
        <v>20</v>
      </c>
      <c r="H105" s="16">
        <f t="shared" si="3"/>
        <v>100</v>
      </c>
    </row>
    <row r="106" spans="5:8" x14ac:dyDescent="0.35">
      <c r="E106" t="s">
        <v>723</v>
      </c>
      <c r="F106" t="s">
        <v>575</v>
      </c>
      <c r="G106">
        <v>20</v>
      </c>
      <c r="H106" s="16">
        <f t="shared" si="3"/>
        <v>100</v>
      </c>
    </row>
    <row r="107" spans="5:8" x14ac:dyDescent="0.35">
      <c r="E107" t="s">
        <v>723</v>
      </c>
      <c r="F107" t="s">
        <v>557</v>
      </c>
      <c r="G107">
        <v>11</v>
      </c>
      <c r="H107" s="16">
        <f t="shared" si="3"/>
        <v>55.000000000000007</v>
      </c>
    </row>
    <row r="108" spans="5:8" x14ac:dyDescent="0.35">
      <c r="E108" t="s">
        <v>723</v>
      </c>
      <c r="F108" t="s">
        <v>553</v>
      </c>
      <c r="G108">
        <v>14</v>
      </c>
      <c r="H108" s="16">
        <f t="shared" si="3"/>
        <v>70</v>
      </c>
    </row>
    <row r="109" spans="5:8" x14ac:dyDescent="0.35">
      <c r="E109" t="s">
        <v>723</v>
      </c>
      <c r="F109" t="s">
        <v>563</v>
      </c>
      <c r="G109">
        <v>14</v>
      </c>
      <c r="H109" s="16">
        <f t="shared" si="3"/>
        <v>70</v>
      </c>
    </row>
    <row r="110" spans="5:8" x14ac:dyDescent="0.35">
      <c r="E110" t="s">
        <v>723</v>
      </c>
      <c r="F110" t="s">
        <v>564</v>
      </c>
      <c r="G110">
        <v>18</v>
      </c>
      <c r="H110" s="16">
        <f t="shared" si="3"/>
        <v>90</v>
      </c>
    </row>
    <row r="111" spans="5:8" x14ac:dyDescent="0.35">
      <c r="E111" t="s">
        <v>723</v>
      </c>
      <c r="F111" t="s">
        <v>546</v>
      </c>
      <c r="G111">
        <v>19</v>
      </c>
      <c r="H111" s="16">
        <f t="shared" si="3"/>
        <v>95</v>
      </c>
    </row>
    <row r="112" spans="5:8" x14ac:dyDescent="0.35">
      <c r="E112" t="s">
        <v>723</v>
      </c>
      <c r="F112" t="s">
        <v>581</v>
      </c>
      <c r="G112">
        <v>4</v>
      </c>
      <c r="H112" s="16">
        <f t="shared" si="3"/>
        <v>20</v>
      </c>
    </row>
    <row r="113" spans="5:8" x14ac:dyDescent="0.35">
      <c r="E113" t="s">
        <v>723</v>
      </c>
      <c r="F113" t="s">
        <v>579</v>
      </c>
      <c r="G113">
        <v>3</v>
      </c>
      <c r="H113" s="16">
        <f t="shared" si="3"/>
        <v>15</v>
      </c>
    </row>
    <row r="114" spans="5:8" x14ac:dyDescent="0.35">
      <c r="E114" t="s">
        <v>723</v>
      </c>
      <c r="F114" t="s">
        <v>612</v>
      </c>
      <c r="G114">
        <v>10</v>
      </c>
      <c r="H114" s="16">
        <f t="shared" si="3"/>
        <v>50</v>
      </c>
    </row>
    <row r="115" spans="5:8" x14ac:dyDescent="0.35">
      <c r="E115" t="s">
        <v>723</v>
      </c>
      <c r="F115" t="s">
        <v>549</v>
      </c>
      <c r="G115">
        <v>12</v>
      </c>
      <c r="H115" s="16">
        <f t="shared" si="3"/>
        <v>60</v>
      </c>
    </row>
    <row r="116" spans="5:8" x14ac:dyDescent="0.35">
      <c r="E116" t="s">
        <v>723</v>
      </c>
      <c r="F116" t="s">
        <v>555</v>
      </c>
      <c r="G116">
        <v>5</v>
      </c>
      <c r="H116" s="16">
        <f t="shared" si="3"/>
        <v>25</v>
      </c>
    </row>
    <row r="117" spans="5:8" x14ac:dyDescent="0.35">
      <c r="E117" t="s">
        <v>723</v>
      </c>
      <c r="F117" t="s">
        <v>585</v>
      </c>
      <c r="G117">
        <v>9</v>
      </c>
      <c r="H117" s="16">
        <f t="shared" si="3"/>
        <v>45</v>
      </c>
    </row>
    <row r="118" spans="5:8" x14ac:dyDescent="0.35">
      <c r="E118" t="s">
        <v>723</v>
      </c>
      <c r="F118" t="s">
        <v>618</v>
      </c>
      <c r="G118">
        <v>2</v>
      </c>
      <c r="H118" s="16">
        <f t="shared" si="3"/>
        <v>10</v>
      </c>
    </row>
    <row r="119" spans="5:8" x14ac:dyDescent="0.35">
      <c r="E119" t="s">
        <v>723</v>
      </c>
      <c r="F119" t="s">
        <v>623</v>
      </c>
      <c r="G119">
        <v>1</v>
      </c>
      <c r="H119" s="16">
        <f t="shared" si="3"/>
        <v>5</v>
      </c>
    </row>
    <row r="120" spans="5:8" x14ac:dyDescent="0.35">
      <c r="E120" t="s">
        <v>723</v>
      </c>
      <c r="F120" t="s">
        <v>611</v>
      </c>
      <c r="G120">
        <v>2</v>
      </c>
      <c r="H120" s="16">
        <f t="shared" si="3"/>
        <v>10</v>
      </c>
    </row>
    <row r="121" spans="5:8" x14ac:dyDescent="0.35">
      <c r="E121" t="s">
        <v>723</v>
      </c>
      <c r="F121" t="s">
        <v>624</v>
      </c>
      <c r="G121">
        <v>2</v>
      </c>
      <c r="H121" s="16">
        <f t="shared" si="3"/>
        <v>10</v>
      </c>
    </row>
    <row r="122" spans="5:8" x14ac:dyDescent="0.35">
      <c r="E122" t="s">
        <v>723</v>
      </c>
      <c r="F122" t="s">
        <v>599</v>
      </c>
      <c r="G122">
        <v>2</v>
      </c>
      <c r="H122" s="16">
        <f t="shared" si="3"/>
        <v>10</v>
      </c>
    </row>
    <row r="123" spans="5:8" x14ac:dyDescent="0.35">
      <c r="E123" t="s">
        <v>723</v>
      </c>
      <c r="F123" t="s">
        <v>582</v>
      </c>
      <c r="G123">
        <v>1</v>
      </c>
      <c r="H123" s="16">
        <f t="shared" si="3"/>
        <v>5</v>
      </c>
    </row>
    <row r="124" spans="5:8" x14ac:dyDescent="0.35">
      <c r="E124" t="s">
        <v>723</v>
      </c>
      <c r="F124" t="s">
        <v>602</v>
      </c>
      <c r="G124">
        <v>1</v>
      </c>
      <c r="H124" s="16">
        <f t="shared" si="3"/>
        <v>5</v>
      </c>
    </row>
    <row r="125" spans="5:8" x14ac:dyDescent="0.35">
      <c r="E125" t="s">
        <v>723</v>
      </c>
      <c r="F125" t="s">
        <v>601</v>
      </c>
      <c r="G125">
        <v>2</v>
      </c>
      <c r="H125" s="16">
        <f t="shared" si="3"/>
        <v>10</v>
      </c>
    </row>
    <row r="126" spans="5:8" x14ac:dyDescent="0.35">
      <c r="E126" t="s">
        <v>723</v>
      </c>
      <c r="F126" t="s">
        <v>556</v>
      </c>
      <c r="G126">
        <v>2</v>
      </c>
      <c r="H126" s="16">
        <f t="shared" si="3"/>
        <v>10</v>
      </c>
    </row>
    <row r="127" spans="5:8" x14ac:dyDescent="0.35">
      <c r="E127" t="s">
        <v>723</v>
      </c>
      <c r="F127" t="s">
        <v>609</v>
      </c>
      <c r="G127">
        <v>2</v>
      </c>
      <c r="H127" s="16">
        <f t="shared" si="3"/>
        <v>10</v>
      </c>
    </row>
    <row r="128" spans="5:8" x14ac:dyDescent="0.35">
      <c r="E128" t="s">
        <v>723</v>
      </c>
      <c r="F128" t="s">
        <v>749</v>
      </c>
      <c r="G128">
        <v>1</v>
      </c>
      <c r="H128" s="16">
        <f t="shared" si="3"/>
        <v>5</v>
      </c>
    </row>
    <row r="129" spans="5:8" x14ac:dyDescent="0.35">
      <c r="E129" t="s">
        <v>723</v>
      </c>
      <c r="F129" t="s">
        <v>610</v>
      </c>
      <c r="G129">
        <v>1</v>
      </c>
      <c r="H129" s="16">
        <f t="shared" si="3"/>
        <v>5</v>
      </c>
    </row>
    <row r="130" spans="5:8" x14ac:dyDescent="0.35">
      <c r="E130" s="12" t="s">
        <v>356</v>
      </c>
      <c r="F130" s="12" t="s">
        <v>577</v>
      </c>
      <c r="G130" s="12">
        <v>20</v>
      </c>
      <c r="H130" s="17">
        <f>(G130/20)*100</f>
        <v>100</v>
      </c>
    </row>
    <row r="131" spans="5:8" x14ac:dyDescent="0.35">
      <c r="E131" t="s">
        <v>356</v>
      </c>
      <c r="F131" t="s">
        <v>569</v>
      </c>
      <c r="G131">
        <v>20</v>
      </c>
      <c r="H131" s="16">
        <f t="shared" ref="H131:H156" si="4">(G131/20)*100</f>
        <v>100</v>
      </c>
    </row>
    <row r="132" spans="5:8" x14ac:dyDescent="0.35">
      <c r="E132" t="s">
        <v>356</v>
      </c>
      <c r="F132" t="s">
        <v>742</v>
      </c>
      <c r="G132">
        <v>20</v>
      </c>
      <c r="H132" s="16">
        <f t="shared" si="4"/>
        <v>100</v>
      </c>
    </row>
    <row r="133" spans="5:8" x14ac:dyDescent="0.35">
      <c r="E133" t="s">
        <v>356</v>
      </c>
      <c r="F133" t="s">
        <v>543</v>
      </c>
      <c r="G133">
        <v>20</v>
      </c>
      <c r="H133" s="16">
        <f t="shared" si="4"/>
        <v>100</v>
      </c>
    </row>
    <row r="134" spans="5:8" x14ac:dyDescent="0.35">
      <c r="E134" t="s">
        <v>356</v>
      </c>
      <c r="F134" t="s">
        <v>544</v>
      </c>
      <c r="G134">
        <v>20</v>
      </c>
      <c r="H134" s="16">
        <f t="shared" si="4"/>
        <v>100</v>
      </c>
    </row>
    <row r="135" spans="5:8" x14ac:dyDescent="0.35">
      <c r="E135" t="s">
        <v>356</v>
      </c>
      <c r="F135" t="s">
        <v>550</v>
      </c>
      <c r="G135">
        <v>20</v>
      </c>
      <c r="H135" s="16">
        <f t="shared" si="4"/>
        <v>100</v>
      </c>
    </row>
    <row r="136" spans="5:8" x14ac:dyDescent="0.35">
      <c r="E136" t="s">
        <v>356</v>
      </c>
      <c r="F136" t="s">
        <v>575</v>
      </c>
      <c r="G136">
        <v>20</v>
      </c>
      <c r="H136" s="16">
        <f t="shared" si="4"/>
        <v>100</v>
      </c>
    </row>
    <row r="137" spans="5:8" x14ac:dyDescent="0.35">
      <c r="E137" t="s">
        <v>356</v>
      </c>
      <c r="F137" t="s">
        <v>563</v>
      </c>
      <c r="G137">
        <v>12</v>
      </c>
      <c r="H137" s="16">
        <f t="shared" si="4"/>
        <v>60</v>
      </c>
    </row>
    <row r="138" spans="5:8" x14ac:dyDescent="0.35">
      <c r="E138" t="s">
        <v>356</v>
      </c>
      <c r="F138" t="s">
        <v>620</v>
      </c>
      <c r="G138">
        <v>19</v>
      </c>
      <c r="H138" s="16">
        <f t="shared" si="4"/>
        <v>95</v>
      </c>
    </row>
    <row r="139" spans="5:8" x14ac:dyDescent="0.35">
      <c r="E139" t="s">
        <v>356</v>
      </c>
      <c r="F139" t="s">
        <v>546</v>
      </c>
      <c r="G139">
        <v>19</v>
      </c>
      <c r="H139" s="16">
        <f t="shared" si="4"/>
        <v>95</v>
      </c>
    </row>
    <row r="140" spans="5:8" x14ac:dyDescent="0.35">
      <c r="E140" t="s">
        <v>356</v>
      </c>
      <c r="F140" t="s">
        <v>612</v>
      </c>
      <c r="G140">
        <v>11</v>
      </c>
      <c r="H140" s="16">
        <f t="shared" si="4"/>
        <v>55.000000000000007</v>
      </c>
    </row>
    <row r="141" spans="5:8" x14ac:dyDescent="0.35">
      <c r="E141" t="s">
        <v>356</v>
      </c>
      <c r="F141" t="s">
        <v>627</v>
      </c>
      <c r="G141">
        <v>17</v>
      </c>
      <c r="H141" s="16">
        <f t="shared" si="4"/>
        <v>85</v>
      </c>
    </row>
    <row r="142" spans="5:8" x14ac:dyDescent="0.35">
      <c r="E142" t="s">
        <v>356</v>
      </c>
      <c r="F142" t="s">
        <v>557</v>
      </c>
      <c r="G142">
        <v>10</v>
      </c>
      <c r="H142" s="16">
        <f t="shared" si="4"/>
        <v>50</v>
      </c>
    </row>
    <row r="143" spans="5:8" x14ac:dyDescent="0.35">
      <c r="E143" t="s">
        <v>356</v>
      </c>
      <c r="F143" t="s">
        <v>582</v>
      </c>
      <c r="G143">
        <v>3</v>
      </c>
      <c r="H143" s="16">
        <f t="shared" si="4"/>
        <v>15</v>
      </c>
    </row>
    <row r="144" spans="5:8" x14ac:dyDescent="0.35">
      <c r="E144" t="s">
        <v>356</v>
      </c>
      <c r="F144" t="s">
        <v>628</v>
      </c>
      <c r="G144">
        <v>2</v>
      </c>
      <c r="H144" s="16">
        <f t="shared" si="4"/>
        <v>10</v>
      </c>
    </row>
    <row r="145" spans="5:8" x14ac:dyDescent="0.35">
      <c r="E145" t="s">
        <v>356</v>
      </c>
      <c r="F145" t="s">
        <v>618</v>
      </c>
      <c r="G145">
        <v>2</v>
      </c>
      <c r="H145" s="16">
        <f t="shared" si="4"/>
        <v>10</v>
      </c>
    </row>
    <row r="146" spans="5:8" x14ac:dyDescent="0.35">
      <c r="E146" t="s">
        <v>356</v>
      </c>
      <c r="F146" t="s">
        <v>599</v>
      </c>
      <c r="G146">
        <v>2</v>
      </c>
      <c r="H146" s="16">
        <f t="shared" si="4"/>
        <v>10</v>
      </c>
    </row>
    <row r="147" spans="5:8" x14ac:dyDescent="0.35">
      <c r="E147" t="s">
        <v>356</v>
      </c>
      <c r="F147" t="s">
        <v>750</v>
      </c>
      <c r="G147">
        <v>1</v>
      </c>
      <c r="H147" s="16">
        <f t="shared" si="4"/>
        <v>5</v>
      </c>
    </row>
    <row r="148" spans="5:8" x14ac:dyDescent="0.35">
      <c r="E148" t="s">
        <v>356</v>
      </c>
      <c r="F148" t="s">
        <v>555</v>
      </c>
      <c r="G148">
        <v>1</v>
      </c>
      <c r="H148" s="16">
        <f t="shared" si="4"/>
        <v>5</v>
      </c>
    </row>
    <row r="149" spans="5:8" x14ac:dyDescent="0.35">
      <c r="E149" t="s">
        <v>356</v>
      </c>
      <c r="F149" t="s">
        <v>585</v>
      </c>
      <c r="G149">
        <v>3</v>
      </c>
      <c r="H149" s="16">
        <f t="shared" si="4"/>
        <v>15</v>
      </c>
    </row>
    <row r="150" spans="5:8" x14ac:dyDescent="0.35">
      <c r="E150" t="s">
        <v>356</v>
      </c>
      <c r="F150" t="s">
        <v>629</v>
      </c>
      <c r="G150">
        <v>2</v>
      </c>
      <c r="H150" s="16">
        <f t="shared" si="4"/>
        <v>10</v>
      </c>
    </row>
    <row r="151" spans="5:8" x14ac:dyDescent="0.35">
      <c r="E151" t="s">
        <v>356</v>
      </c>
      <c r="F151" t="s">
        <v>549</v>
      </c>
      <c r="G151">
        <v>5</v>
      </c>
      <c r="H151" s="16">
        <f t="shared" si="4"/>
        <v>25</v>
      </c>
    </row>
    <row r="152" spans="5:8" x14ac:dyDescent="0.35">
      <c r="E152" t="s">
        <v>356</v>
      </c>
      <c r="F152" t="s">
        <v>590</v>
      </c>
      <c r="G152">
        <v>1</v>
      </c>
      <c r="H152" s="16">
        <f t="shared" si="4"/>
        <v>5</v>
      </c>
    </row>
    <row r="153" spans="5:8" x14ac:dyDescent="0.35">
      <c r="E153" t="s">
        <v>356</v>
      </c>
      <c r="F153" t="s">
        <v>630</v>
      </c>
      <c r="G153">
        <v>2</v>
      </c>
      <c r="H153" s="16">
        <f t="shared" si="4"/>
        <v>10</v>
      </c>
    </row>
    <row r="154" spans="5:8" x14ac:dyDescent="0.35">
      <c r="E154" t="s">
        <v>356</v>
      </c>
      <c r="F154" t="s">
        <v>556</v>
      </c>
      <c r="G154">
        <v>3</v>
      </c>
      <c r="H154" s="16">
        <f t="shared" si="4"/>
        <v>15</v>
      </c>
    </row>
    <row r="155" spans="5:8" x14ac:dyDescent="0.35">
      <c r="E155" t="s">
        <v>356</v>
      </c>
      <c r="F155" t="s">
        <v>610</v>
      </c>
      <c r="G155">
        <v>2</v>
      </c>
      <c r="H155" s="16">
        <f t="shared" si="4"/>
        <v>10</v>
      </c>
    </row>
    <row r="156" spans="5:8" x14ac:dyDescent="0.35">
      <c r="E156" t="s">
        <v>356</v>
      </c>
      <c r="F156" t="s">
        <v>603</v>
      </c>
      <c r="G156">
        <v>1</v>
      </c>
      <c r="H156" s="16">
        <f t="shared" si="4"/>
        <v>5</v>
      </c>
    </row>
    <row r="157" spans="5:8" x14ac:dyDescent="0.35">
      <c r="E157" s="12" t="s">
        <v>626</v>
      </c>
      <c r="F157" s="12" t="s">
        <v>577</v>
      </c>
      <c r="G157" s="12">
        <v>22</v>
      </c>
      <c r="H157" s="17">
        <f>(G157/22)*100</f>
        <v>100</v>
      </c>
    </row>
    <row r="158" spans="5:8" x14ac:dyDescent="0.35">
      <c r="E158" t="s">
        <v>626</v>
      </c>
      <c r="F158" t="s">
        <v>569</v>
      </c>
      <c r="G158">
        <v>22</v>
      </c>
      <c r="H158" s="16">
        <f t="shared" ref="H158:H187" si="5">(G158/22)*100</f>
        <v>100</v>
      </c>
    </row>
    <row r="159" spans="5:8" x14ac:dyDescent="0.35">
      <c r="E159" t="s">
        <v>626</v>
      </c>
      <c r="F159" t="s">
        <v>742</v>
      </c>
      <c r="G159">
        <v>22</v>
      </c>
      <c r="H159" s="16">
        <f t="shared" si="5"/>
        <v>100</v>
      </c>
    </row>
    <row r="160" spans="5:8" x14ac:dyDescent="0.35">
      <c r="E160" t="s">
        <v>626</v>
      </c>
      <c r="F160" t="s">
        <v>543</v>
      </c>
      <c r="G160">
        <v>22</v>
      </c>
      <c r="H160" s="16">
        <f t="shared" si="5"/>
        <v>100</v>
      </c>
    </row>
    <row r="161" spans="5:8" x14ac:dyDescent="0.35">
      <c r="E161" t="s">
        <v>626</v>
      </c>
      <c r="F161" t="s">
        <v>544</v>
      </c>
      <c r="G161">
        <v>22</v>
      </c>
      <c r="H161" s="16">
        <f t="shared" si="5"/>
        <v>100</v>
      </c>
    </row>
    <row r="162" spans="5:8" x14ac:dyDescent="0.35">
      <c r="E162" t="s">
        <v>626</v>
      </c>
      <c r="F162" t="s">
        <v>550</v>
      </c>
      <c r="G162">
        <v>22</v>
      </c>
      <c r="H162" s="16">
        <f t="shared" si="5"/>
        <v>100</v>
      </c>
    </row>
    <row r="163" spans="5:8" x14ac:dyDescent="0.35">
      <c r="E163" t="s">
        <v>626</v>
      </c>
      <c r="F163" t="s">
        <v>575</v>
      </c>
      <c r="G163">
        <v>22</v>
      </c>
      <c r="H163" s="16">
        <f t="shared" si="5"/>
        <v>100</v>
      </c>
    </row>
    <row r="164" spans="5:8" x14ac:dyDescent="0.35">
      <c r="E164" t="s">
        <v>626</v>
      </c>
      <c r="F164" t="s">
        <v>564</v>
      </c>
      <c r="G164">
        <v>17</v>
      </c>
      <c r="H164" s="16">
        <f t="shared" si="5"/>
        <v>77.272727272727266</v>
      </c>
    </row>
    <row r="165" spans="5:8" x14ac:dyDescent="0.35">
      <c r="E165" t="s">
        <v>626</v>
      </c>
      <c r="F165" t="s">
        <v>638</v>
      </c>
      <c r="G165">
        <v>4</v>
      </c>
      <c r="H165" s="16">
        <f t="shared" si="5"/>
        <v>18.181818181818183</v>
      </c>
    </row>
    <row r="166" spans="5:8" x14ac:dyDescent="0.35">
      <c r="E166" t="s">
        <v>626</v>
      </c>
      <c r="F166" t="s">
        <v>628</v>
      </c>
      <c r="G166">
        <v>8</v>
      </c>
      <c r="H166" s="16">
        <f t="shared" si="5"/>
        <v>36.363636363636367</v>
      </c>
    </row>
    <row r="167" spans="5:8" x14ac:dyDescent="0.35">
      <c r="E167" t="s">
        <v>626</v>
      </c>
      <c r="F167" t="s">
        <v>546</v>
      </c>
      <c r="G167">
        <v>16</v>
      </c>
      <c r="H167" s="16">
        <f t="shared" si="5"/>
        <v>72.727272727272734</v>
      </c>
    </row>
    <row r="168" spans="5:8" x14ac:dyDescent="0.35">
      <c r="E168" t="s">
        <v>626</v>
      </c>
      <c r="F168" t="s">
        <v>573</v>
      </c>
      <c r="G168">
        <v>6</v>
      </c>
      <c r="H168" s="16">
        <f t="shared" si="5"/>
        <v>27.27272727272727</v>
      </c>
    </row>
    <row r="169" spans="5:8" x14ac:dyDescent="0.35">
      <c r="E169" t="s">
        <v>626</v>
      </c>
      <c r="F169" t="s">
        <v>604</v>
      </c>
      <c r="G169">
        <v>4</v>
      </c>
      <c r="H169" s="16">
        <f t="shared" si="5"/>
        <v>18.181818181818183</v>
      </c>
    </row>
    <row r="170" spans="5:8" x14ac:dyDescent="0.35">
      <c r="E170" t="s">
        <v>626</v>
      </c>
      <c r="F170" t="s">
        <v>651</v>
      </c>
      <c r="G170">
        <v>4</v>
      </c>
      <c r="H170" s="16">
        <f t="shared" si="5"/>
        <v>18.181818181818183</v>
      </c>
    </row>
    <row r="171" spans="5:8" x14ac:dyDescent="0.35">
      <c r="E171" t="s">
        <v>626</v>
      </c>
      <c r="F171" t="s">
        <v>594</v>
      </c>
      <c r="G171">
        <v>7</v>
      </c>
      <c r="H171" s="16">
        <f t="shared" si="5"/>
        <v>31.818181818181817</v>
      </c>
    </row>
    <row r="172" spans="5:8" x14ac:dyDescent="0.35">
      <c r="E172" t="s">
        <v>626</v>
      </c>
      <c r="F172" t="s">
        <v>627</v>
      </c>
      <c r="G172">
        <v>11</v>
      </c>
      <c r="H172" s="16">
        <f t="shared" si="5"/>
        <v>50</v>
      </c>
    </row>
    <row r="173" spans="5:8" x14ac:dyDescent="0.35">
      <c r="E173" t="s">
        <v>626</v>
      </c>
      <c r="F173" t="s">
        <v>563</v>
      </c>
      <c r="G173">
        <v>7</v>
      </c>
      <c r="H173" s="16">
        <f t="shared" si="5"/>
        <v>31.818181818181817</v>
      </c>
    </row>
    <row r="174" spans="5:8" x14ac:dyDescent="0.35">
      <c r="E174" t="s">
        <v>626</v>
      </c>
      <c r="F174" t="s">
        <v>618</v>
      </c>
      <c r="G174">
        <v>1</v>
      </c>
      <c r="H174" s="16">
        <f t="shared" si="5"/>
        <v>4.5454545454545459</v>
      </c>
    </row>
    <row r="175" spans="5:8" x14ac:dyDescent="0.35">
      <c r="E175" t="s">
        <v>626</v>
      </c>
      <c r="F175" t="s">
        <v>652</v>
      </c>
      <c r="G175">
        <v>5</v>
      </c>
      <c r="H175" s="16">
        <f t="shared" si="5"/>
        <v>22.727272727272727</v>
      </c>
    </row>
    <row r="176" spans="5:8" x14ac:dyDescent="0.35">
      <c r="E176" t="s">
        <v>626</v>
      </c>
      <c r="F176" t="s">
        <v>648</v>
      </c>
      <c r="G176">
        <v>5</v>
      </c>
      <c r="H176" s="16">
        <f t="shared" si="5"/>
        <v>22.727272727272727</v>
      </c>
    </row>
    <row r="177" spans="5:8" x14ac:dyDescent="0.35">
      <c r="E177" t="s">
        <v>626</v>
      </c>
      <c r="F177" t="s">
        <v>629</v>
      </c>
      <c r="G177">
        <v>4</v>
      </c>
      <c r="H177" s="16">
        <f t="shared" si="5"/>
        <v>18.181818181818183</v>
      </c>
    </row>
    <row r="178" spans="5:8" x14ac:dyDescent="0.35">
      <c r="E178" t="s">
        <v>626</v>
      </c>
      <c r="F178" t="s">
        <v>605</v>
      </c>
      <c r="G178">
        <v>1</v>
      </c>
      <c r="H178" s="16">
        <f t="shared" si="5"/>
        <v>4.5454545454545459</v>
      </c>
    </row>
    <row r="179" spans="5:8" x14ac:dyDescent="0.35">
      <c r="E179" t="s">
        <v>626</v>
      </c>
      <c r="F179" t="s">
        <v>574</v>
      </c>
      <c r="G179">
        <v>2</v>
      </c>
      <c r="H179" s="16">
        <f t="shared" si="5"/>
        <v>9.0909090909090917</v>
      </c>
    </row>
    <row r="180" spans="5:8" x14ac:dyDescent="0.35">
      <c r="E180" t="s">
        <v>626</v>
      </c>
      <c r="F180" t="s">
        <v>634</v>
      </c>
      <c r="G180">
        <v>1</v>
      </c>
      <c r="H180" s="16">
        <f t="shared" si="5"/>
        <v>4.5454545454545459</v>
      </c>
    </row>
    <row r="181" spans="5:8" x14ac:dyDescent="0.35">
      <c r="E181" t="s">
        <v>626</v>
      </c>
      <c r="F181" t="s">
        <v>653</v>
      </c>
      <c r="G181">
        <v>1</v>
      </c>
      <c r="H181" s="16">
        <f t="shared" si="5"/>
        <v>4.5454545454545459</v>
      </c>
    </row>
    <row r="182" spans="5:8" x14ac:dyDescent="0.35">
      <c r="E182" t="s">
        <v>626</v>
      </c>
      <c r="F182" t="s">
        <v>624</v>
      </c>
      <c r="G182">
        <v>1</v>
      </c>
      <c r="H182" s="16">
        <f t="shared" si="5"/>
        <v>4.5454545454545459</v>
      </c>
    </row>
    <row r="183" spans="5:8" x14ac:dyDescent="0.35">
      <c r="E183" t="s">
        <v>626</v>
      </c>
      <c r="F183" t="s">
        <v>639</v>
      </c>
      <c r="G183">
        <v>1</v>
      </c>
      <c r="H183" s="16">
        <f t="shared" si="5"/>
        <v>4.5454545454545459</v>
      </c>
    </row>
    <row r="184" spans="5:8" x14ac:dyDescent="0.35">
      <c r="E184" t="s">
        <v>626</v>
      </c>
      <c r="F184" t="s">
        <v>654</v>
      </c>
      <c r="G184">
        <v>2</v>
      </c>
      <c r="H184" s="16">
        <f t="shared" si="5"/>
        <v>9.0909090909090917</v>
      </c>
    </row>
    <row r="185" spans="5:8" x14ac:dyDescent="0.35">
      <c r="E185" t="s">
        <v>626</v>
      </c>
      <c r="F185" t="s">
        <v>633</v>
      </c>
      <c r="G185">
        <v>2</v>
      </c>
      <c r="H185" s="16">
        <f t="shared" si="5"/>
        <v>9.0909090909090917</v>
      </c>
    </row>
    <row r="186" spans="5:8" x14ac:dyDescent="0.35">
      <c r="E186" t="s">
        <v>626</v>
      </c>
      <c r="F186" t="s">
        <v>692</v>
      </c>
      <c r="G186">
        <v>1</v>
      </c>
      <c r="H186" s="16">
        <f t="shared" si="5"/>
        <v>4.5454545454545459</v>
      </c>
    </row>
    <row r="187" spans="5:8" x14ac:dyDescent="0.35">
      <c r="E187" t="s">
        <v>626</v>
      </c>
      <c r="F187" t="s">
        <v>655</v>
      </c>
      <c r="G187">
        <v>1</v>
      </c>
      <c r="H187" s="16">
        <f t="shared" si="5"/>
        <v>4.5454545454545459</v>
      </c>
    </row>
    <row r="188" spans="5:8" x14ac:dyDescent="0.35">
      <c r="E188" s="12" t="s">
        <v>632</v>
      </c>
      <c r="F188" s="12" t="s">
        <v>577</v>
      </c>
      <c r="G188" s="12">
        <v>22</v>
      </c>
      <c r="H188" s="17">
        <f>(G188/22)*100</f>
        <v>100</v>
      </c>
    </row>
    <row r="189" spans="5:8" x14ac:dyDescent="0.35">
      <c r="E189" t="s">
        <v>632</v>
      </c>
      <c r="F189" t="s">
        <v>569</v>
      </c>
      <c r="G189">
        <v>22</v>
      </c>
      <c r="H189" s="16">
        <f t="shared" ref="H189:H222" si="6">(G189/22)*100</f>
        <v>100</v>
      </c>
    </row>
    <row r="190" spans="5:8" x14ac:dyDescent="0.35">
      <c r="E190" t="s">
        <v>632</v>
      </c>
      <c r="F190" t="s">
        <v>742</v>
      </c>
      <c r="G190">
        <v>22</v>
      </c>
      <c r="H190" s="16">
        <f t="shared" si="6"/>
        <v>100</v>
      </c>
    </row>
    <row r="191" spans="5:8" x14ac:dyDescent="0.35">
      <c r="E191" t="s">
        <v>632</v>
      </c>
      <c r="F191" t="s">
        <v>543</v>
      </c>
      <c r="G191">
        <v>22</v>
      </c>
      <c r="H191" s="16">
        <f t="shared" si="6"/>
        <v>100</v>
      </c>
    </row>
    <row r="192" spans="5:8" x14ac:dyDescent="0.35">
      <c r="E192" t="s">
        <v>632</v>
      </c>
      <c r="F192" t="s">
        <v>544</v>
      </c>
      <c r="G192">
        <v>22</v>
      </c>
      <c r="H192" s="16">
        <f t="shared" si="6"/>
        <v>100</v>
      </c>
    </row>
    <row r="193" spans="5:8" x14ac:dyDescent="0.35">
      <c r="E193" t="s">
        <v>632</v>
      </c>
      <c r="F193" t="s">
        <v>550</v>
      </c>
      <c r="G193">
        <v>22</v>
      </c>
      <c r="H193" s="16">
        <f t="shared" si="6"/>
        <v>100</v>
      </c>
    </row>
    <row r="194" spans="5:8" x14ac:dyDescent="0.35">
      <c r="E194" t="s">
        <v>632</v>
      </c>
      <c r="F194" t="s">
        <v>575</v>
      </c>
      <c r="G194">
        <v>22</v>
      </c>
      <c r="H194" s="16">
        <f t="shared" si="6"/>
        <v>100</v>
      </c>
    </row>
    <row r="195" spans="5:8" x14ac:dyDescent="0.35">
      <c r="E195" t="s">
        <v>632</v>
      </c>
      <c r="F195" t="s">
        <v>572</v>
      </c>
      <c r="G195">
        <v>22</v>
      </c>
      <c r="H195" s="16">
        <f t="shared" si="6"/>
        <v>100</v>
      </c>
    </row>
    <row r="196" spans="5:8" x14ac:dyDescent="0.35">
      <c r="E196" t="s">
        <v>632</v>
      </c>
      <c r="F196" t="s">
        <v>557</v>
      </c>
      <c r="G196">
        <v>14</v>
      </c>
      <c r="H196" s="16">
        <f t="shared" si="6"/>
        <v>63.636363636363633</v>
      </c>
    </row>
    <row r="197" spans="5:8" x14ac:dyDescent="0.35">
      <c r="E197" t="s">
        <v>632</v>
      </c>
      <c r="F197" t="s">
        <v>554</v>
      </c>
      <c r="G197">
        <v>10</v>
      </c>
      <c r="H197" s="16">
        <f t="shared" si="6"/>
        <v>45.454545454545453</v>
      </c>
    </row>
    <row r="198" spans="5:8" x14ac:dyDescent="0.35">
      <c r="E198" t="s">
        <v>632</v>
      </c>
      <c r="F198" t="s">
        <v>583</v>
      </c>
      <c r="G198">
        <v>13</v>
      </c>
      <c r="H198" s="16">
        <f t="shared" si="6"/>
        <v>59.090909090909093</v>
      </c>
    </row>
    <row r="199" spans="5:8" x14ac:dyDescent="0.35">
      <c r="E199" t="s">
        <v>632</v>
      </c>
      <c r="F199" t="s">
        <v>594</v>
      </c>
      <c r="G199">
        <v>17</v>
      </c>
      <c r="H199" s="16">
        <f t="shared" si="6"/>
        <v>77.272727272727266</v>
      </c>
    </row>
    <row r="200" spans="5:8" x14ac:dyDescent="0.35">
      <c r="E200" t="s">
        <v>632</v>
      </c>
      <c r="F200" t="s">
        <v>641</v>
      </c>
      <c r="G200">
        <v>2</v>
      </c>
      <c r="H200" s="16">
        <f t="shared" si="6"/>
        <v>9.0909090909090917</v>
      </c>
    </row>
    <row r="201" spans="5:8" x14ac:dyDescent="0.35">
      <c r="E201" t="s">
        <v>632</v>
      </c>
      <c r="F201" t="s">
        <v>620</v>
      </c>
      <c r="G201">
        <v>21</v>
      </c>
      <c r="H201" s="16">
        <f t="shared" si="6"/>
        <v>95.454545454545453</v>
      </c>
    </row>
    <row r="202" spans="5:8" x14ac:dyDescent="0.35">
      <c r="E202" t="s">
        <v>632</v>
      </c>
      <c r="F202" t="s">
        <v>598</v>
      </c>
      <c r="G202">
        <v>5</v>
      </c>
      <c r="H202" s="16">
        <f t="shared" si="6"/>
        <v>22.727272727272727</v>
      </c>
    </row>
    <row r="203" spans="5:8" x14ac:dyDescent="0.35">
      <c r="E203" t="s">
        <v>632</v>
      </c>
      <c r="F203" t="s">
        <v>628</v>
      </c>
      <c r="G203">
        <v>2</v>
      </c>
      <c r="H203" s="16">
        <f t="shared" si="6"/>
        <v>9.0909090909090917</v>
      </c>
    </row>
    <row r="204" spans="5:8" x14ac:dyDescent="0.35">
      <c r="E204" t="s">
        <v>632</v>
      </c>
      <c r="F204" t="s">
        <v>604</v>
      </c>
      <c r="G204">
        <v>7</v>
      </c>
      <c r="H204" s="16">
        <f t="shared" si="6"/>
        <v>31.818181818181817</v>
      </c>
    </row>
    <row r="205" spans="5:8" x14ac:dyDescent="0.35">
      <c r="E205" t="s">
        <v>632</v>
      </c>
      <c r="F205" t="s">
        <v>561</v>
      </c>
      <c r="G205">
        <v>10</v>
      </c>
      <c r="H205" s="16">
        <f t="shared" si="6"/>
        <v>45.454545454545453</v>
      </c>
    </row>
    <row r="206" spans="5:8" x14ac:dyDescent="0.35">
      <c r="E206" t="s">
        <v>632</v>
      </c>
      <c r="F206" t="s">
        <v>670</v>
      </c>
      <c r="G206">
        <v>1</v>
      </c>
      <c r="H206" s="16">
        <f t="shared" si="6"/>
        <v>4.5454545454545459</v>
      </c>
    </row>
    <row r="207" spans="5:8" x14ac:dyDescent="0.35">
      <c r="E207" t="s">
        <v>632</v>
      </c>
      <c r="F207" t="s">
        <v>556</v>
      </c>
      <c r="G207">
        <v>3</v>
      </c>
      <c r="H207" s="16">
        <f t="shared" si="6"/>
        <v>13.636363636363635</v>
      </c>
    </row>
    <row r="208" spans="5:8" x14ac:dyDescent="0.35">
      <c r="E208" t="s">
        <v>632</v>
      </c>
      <c r="F208" t="s">
        <v>599</v>
      </c>
      <c r="G208">
        <v>6</v>
      </c>
      <c r="H208" s="16">
        <f t="shared" si="6"/>
        <v>27.27272727272727</v>
      </c>
    </row>
    <row r="209" spans="5:8" x14ac:dyDescent="0.35">
      <c r="E209" t="s">
        <v>632</v>
      </c>
      <c r="F209" t="s">
        <v>652</v>
      </c>
      <c r="G209">
        <v>8</v>
      </c>
      <c r="H209" s="16">
        <f t="shared" si="6"/>
        <v>36.363636363636367</v>
      </c>
    </row>
    <row r="210" spans="5:8" x14ac:dyDescent="0.35">
      <c r="E210" t="s">
        <v>632</v>
      </c>
      <c r="F210" t="s">
        <v>638</v>
      </c>
      <c r="G210">
        <v>2</v>
      </c>
      <c r="H210" s="16">
        <f t="shared" si="6"/>
        <v>9.0909090909090917</v>
      </c>
    </row>
    <row r="211" spans="5:8" x14ac:dyDescent="0.35">
      <c r="E211" t="s">
        <v>632</v>
      </c>
      <c r="F211" t="s">
        <v>648</v>
      </c>
      <c r="G211">
        <v>2</v>
      </c>
      <c r="H211" s="16">
        <f t="shared" si="6"/>
        <v>9.0909090909090917</v>
      </c>
    </row>
    <row r="212" spans="5:8" x14ac:dyDescent="0.35">
      <c r="E212" t="s">
        <v>632</v>
      </c>
      <c r="F212" t="s">
        <v>629</v>
      </c>
      <c r="G212">
        <v>7</v>
      </c>
      <c r="H212" s="16">
        <f t="shared" si="6"/>
        <v>31.818181818181817</v>
      </c>
    </row>
    <row r="213" spans="5:8" x14ac:dyDescent="0.35">
      <c r="E213" t="s">
        <v>632</v>
      </c>
      <c r="F213" t="s">
        <v>664</v>
      </c>
      <c r="G213">
        <v>6</v>
      </c>
      <c r="H213" s="16">
        <f t="shared" si="6"/>
        <v>27.27272727272727</v>
      </c>
    </row>
    <row r="214" spans="5:8" x14ac:dyDescent="0.35">
      <c r="E214" t="s">
        <v>632</v>
      </c>
      <c r="F214" t="s">
        <v>671</v>
      </c>
      <c r="G214">
        <v>1</v>
      </c>
      <c r="H214" s="16">
        <f t="shared" si="6"/>
        <v>4.5454545454545459</v>
      </c>
    </row>
    <row r="215" spans="5:8" x14ac:dyDescent="0.35">
      <c r="E215" t="s">
        <v>632</v>
      </c>
      <c r="F215" t="s">
        <v>622</v>
      </c>
      <c r="G215">
        <v>2</v>
      </c>
      <c r="H215" s="16">
        <f t="shared" si="6"/>
        <v>9.0909090909090917</v>
      </c>
    </row>
    <row r="216" spans="5:8" x14ac:dyDescent="0.35">
      <c r="E216" t="s">
        <v>632</v>
      </c>
      <c r="F216" t="s">
        <v>672</v>
      </c>
      <c r="G216">
        <v>2</v>
      </c>
      <c r="H216" s="16">
        <f t="shared" si="6"/>
        <v>9.0909090909090917</v>
      </c>
    </row>
    <row r="217" spans="5:8" x14ac:dyDescent="0.35">
      <c r="E217" t="s">
        <v>632</v>
      </c>
      <c r="F217" t="s">
        <v>673</v>
      </c>
      <c r="G217">
        <v>1</v>
      </c>
      <c r="H217" s="16">
        <f t="shared" si="6"/>
        <v>4.5454545454545459</v>
      </c>
    </row>
    <row r="218" spans="5:8" x14ac:dyDescent="0.35">
      <c r="E218" t="s">
        <v>632</v>
      </c>
      <c r="F218" t="s">
        <v>605</v>
      </c>
      <c r="G218">
        <v>2</v>
      </c>
      <c r="H218" s="16">
        <f t="shared" si="6"/>
        <v>9.0909090909090917</v>
      </c>
    </row>
    <row r="219" spans="5:8" x14ac:dyDescent="0.35">
      <c r="E219" t="s">
        <v>632</v>
      </c>
      <c r="F219" t="s">
        <v>674</v>
      </c>
      <c r="G219">
        <v>1</v>
      </c>
      <c r="H219" s="16">
        <f t="shared" si="6"/>
        <v>4.5454545454545459</v>
      </c>
    </row>
    <row r="220" spans="5:8" x14ac:dyDescent="0.35">
      <c r="E220" t="s">
        <v>632</v>
      </c>
      <c r="F220" t="s">
        <v>675</v>
      </c>
      <c r="G220">
        <v>1</v>
      </c>
      <c r="H220" s="16">
        <f t="shared" si="6"/>
        <v>4.5454545454545459</v>
      </c>
    </row>
    <row r="221" spans="5:8" x14ac:dyDescent="0.35">
      <c r="E221" t="s">
        <v>632</v>
      </c>
      <c r="F221" t="s">
        <v>754</v>
      </c>
      <c r="G221">
        <v>1</v>
      </c>
      <c r="H221" s="16">
        <f t="shared" si="6"/>
        <v>4.5454545454545459</v>
      </c>
    </row>
    <row r="222" spans="5:8" x14ac:dyDescent="0.35">
      <c r="E222" t="s">
        <v>632</v>
      </c>
      <c r="F222" t="s">
        <v>752</v>
      </c>
      <c r="G222">
        <v>1</v>
      </c>
      <c r="H222" s="16">
        <f t="shared" si="6"/>
        <v>4.5454545454545459</v>
      </c>
    </row>
    <row r="223" spans="5:8" x14ac:dyDescent="0.35">
      <c r="E223" s="12" t="s">
        <v>631</v>
      </c>
      <c r="F223" s="12" t="s">
        <v>577</v>
      </c>
      <c r="G223" s="12">
        <v>17</v>
      </c>
      <c r="H223" s="17">
        <f>(G223/17)*100</f>
        <v>100</v>
      </c>
    </row>
    <row r="224" spans="5:8" x14ac:dyDescent="0.35">
      <c r="E224" t="s">
        <v>631</v>
      </c>
      <c r="F224" t="s">
        <v>569</v>
      </c>
      <c r="G224">
        <v>17</v>
      </c>
      <c r="H224" s="16">
        <f t="shared" ref="H224:H254" si="7">(G224/17)*100</f>
        <v>100</v>
      </c>
    </row>
    <row r="225" spans="5:8" x14ac:dyDescent="0.35">
      <c r="E225" t="s">
        <v>631</v>
      </c>
      <c r="F225" t="s">
        <v>742</v>
      </c>
      <c r="G225">
        <v>17</v>
      </c>
      <c r="H225" s="16">
        <f t="shared" si="7"/>
        <v>100</v>
      </c>
    </row>
    <row r="226" spans="5:8" x14ac:dyDescent="0.35">
      <c r="E226" t="s">
        <v>631</v>
      </c>
      <c r="F226" t="s">
        <v>543</v>
      </c>
      <c r="G226">
        <v>17</v>
      </c>
      <c r="H226" s="16">
        <f t="shared" si="7"/>
        <v>100</v>
      </c>
    </row>
    <row r="227" spans="5:8" x14ac:dyDescent="0.35">
      <c r="E227" t="s">
        <v>631</v>
      </c>
      <c r="F227" t="s">
        <v>544</v>
      </c>
      <c r="G227">
        <v>17</v>
      </c>
      <c r="H227" s="16">
        <f t="shared" si="7"/>
        <v>100</v>
      </c>
    </row>
    <row r="228" spans="5:8" x14ac:dyDescent="0.35">
      <c r="E228" t="s">
        <v>631</v>
      </c>
      <c r="F228" t="s">
        <v>550</v>
      </c>
      <c r="G228">
        <v>17</v>
      </c>
      <c r="H228" s="16">
        <f t="shared" si="7"/>
        <v>100</v>
      </c>
    </row>
    <row r="229" spans="5:8" x14ac:dyDescent="0.35">
      <c r="E229" t="s">
        <v>631</v>
      </c>
      <c r="F229" t="s">
        <v>575</v>
      </c>
      <c r="G229">
        <v>17</v>
      </c>
      <c r="H229" s="16">
        <f t="shared" si="7"/>
        <v>100</v>
      </c>
    </row>
    <row r="230" spans="5:8" x14ac:dyDescent="0.35">
      <c r="E230" t="s">
        <v>631</v>
      </c>
      <c r="F230" t="s">
        <v>557</v>
      </c>
      <c r="G230">
        <v>10</v>
      </c>
      <c r="H230" s="16">
        <f t="shared" si="7"/>
        <v>58.82352941176471</v>
      </c>
    </row>
    <row r="231" spans="5:8" x14ac:dyDescent="0.35">
      <c r="E231" t="s">
        <v>631</v>
      </c>
      <c r="F231" t="s">
        <v>546</v>
      </c>
      <c r="G231">
        <v>15</v>
      </c>
      <c r="H231" s="16">
        <f t="shared" si="7"/>
        <v>88.235294117647058</v>
      </c>
    </row>
    <row r="232" spans="5:8" x14ac:dyDescent="0.35">
      <c r="E232" t="s">
        <v>631</v>
      </c>
      <c r="F232" t="s">
        <v>594</v>
      </c>
      <c r="G232">
        <v>10</v>
      </c>
      <c r="H232" s="16">
        <f t="shared" si="7"/>
        <v>58.82352941176471</v>
      </c>
    </row>
    <row r="233" spans="5:8" x14ac:dyDescent="0.35">
      <c r="E233" t="s">
        <v>631</v>
      </c>
      <c r="F233" t="s">
        <v>585</v>
      </c>
      <c r="G233">
        <v>9</v>
      </c>
      <c r="H233" s="16">
        <f t="shared" si="7"/>
        <v>52.941176470588239</v>
      </c>
    </row>
    <row r="234" spans="5:8" x14ac:dyDescent="0.35">
      <c r="E234" t="s">
        <v>631</v>
      </c>
      <c r="F234" t="s">
        <v>633</v>
      </c>
      <c r="G234">
        <v>7</v>
      </c>
      <c r="H234" s="16">
        <f t="shared" si="7"/>
        <v>41.17647058823529</v>
      </c>
    </row>
    <row r="235" spans="5:8" x14ac:dyDescent="0.35">
      <c r="E235" t="s">
        <v>631</v>
      </c>
      <c r="F235" t="s">
        <v>627</v>
      </c>
      <c r="G235">
        <v>16</v>
      </c>
      <c r="H235" s="16">
        <f t="shared" si="7"/>
        <v>94.117647058823522</v>
      </c>
    </row>
    <row r="236" spans="5:8" x14ac:dyDescent="0.35">
      <c r="E236" t="s">
        <v>631</v>
      </c>
      <c r="F236" t="s">
        <v>620</v>
      </c>
      <c r="G236">
        <v>14</v>
      </c>
      <c r="H236" s="16">
        <f t="shared" si="7"/>
        <v>82.35294117647058</v>
      </c>
    </row>
    <row r="237" spans="5:8" x14ac:dyDescent="0.35">
      <c r="E237" t="s">
        <v>631</v>
      </c>
      <c r="F237" t="s">
        <v>601</v>
      </c>
      <c r="G237">
        <v>2</v>
      </c>
      <c r="H237" s="16">
        <f t="shared" si="7"/>
        <v>11.76470588235294</v>
      </c>
    </row>
    <row r="238" spans="5:8" x14ac:dyDescent="0.35">
      <c r="E238" t="s">
        <v>631</v>
      </c>
      <c r="F238" t="s">
        <v>563</v>
      </c>
      <c r="G238">
        <v>5</v>
      </c>
      <c r="H238" s="16">
        <f t="shared" si="7"/>
        <v>29.411764705882355</v>
      </c>
    </row>
    <row r="239" spans="5:8" x14ac:dyDescent="0.35">
      <c r="E239" t="s">
        <v>631</v>
      </c>
      <c r="F239" t="s">
        <v>599</v>
      </c>
      <c r="G239">
        <v>4</v>
      </c>
      <c r="H239" s="16">
        <f t="shared" si="7"/>
        <v>23.52941176470588</v>
      </c>
    </row>
    <row r="240" spans="5:8" x14ac:dyDescent="0.35">
      <c r="E240" t="s">
        <v>631</v>
      </c>
      <c r="F240" t="s">
        <v>634</v>
      </c>
      <c r="G240">
        <v>3</v>
      </c>
      <c r="H240" s="16">
        <f t="shared" si="7"/>
        <v>17.647058823529413</v>
      </c>
    </row>
    <row r="241" spans="5:8" x14ac:dyDescent="0.35">
      <c r="E241" t="s">
        <v>631</v>
      </c>
      <c r="F241" t="s">
        <v>555</v>
      </c>
      <c r="G241">
        <v>4</v>
      </c>
      <c r="H241" s="16">
        <f t="shared" si="7"/>
        <v>23.52941176470588</v>
      </c>
    </row>
    <row r="242" spans="5:8" x14ac:dyDescent="0.35">
      <c r="E242" t="s">
        <v>631</v>
      </c>
      <c r="F242" t="s">
        <v>629</v>
      </c>
      <c r="G242">
        <v>4</v>
      </c>
      <c r="H242" s="16">
        <f t="shared" si="7"/>
        <v>23.52941176470588</v>
      </c>
    </row>
    <row r="243" spans="5:8" x14ac:dyDescent="0.35">
      <c r="E243" t="s">
        <v>631</v>
      </c>
      <c r="F243" t="s">
        <v>635</v>
      </c>
      <c r="G243">
        <v>1</v>
      </c>
      <c r="H243" s="16">
        <f t="shared" si="7"/>
        <v>5.8823529411764701</v>
      </c>
    </row>
    <row r="244" spans="5:8" x14ac:dyDescent="0.35">
      <c r="E244" t="s">
        <v>631</v>
      </c>
      <c r="F244" t="s">
        <v>602</v>
      </c>
      <c r="G244">
        <v>1</v>
      </c>
      <c r="H244" s="16">
        <f t="shared" si="7"/>
        <v>5.8823529411764701</v>
      </c>
    </row>
    <row r="245" spans="5:8" x14ac:dyDescent="0.35">
      <c r="E245" t="s">
        <v>631</v>
      </c>
      <c r="F245" t="s">
        <v>636</v>
      </c>
      <c r="G245">
        <v>1</v>
      </c>
      <c r="H245" s="16">
        <f t="shared" si="7"/>
        <v>5.8823529411764701</v>
      </c>
    </row>
    <row r="246" spans="5:8" x14ac:dyDescent="0.35">
      <c r="E246" t="s">
        <v>631</v>
      </c>
      <c r="F246" t="s">
        <v>637</v>
      </c>
      <c r="G246">
        <v>1</v>
      </c>
      <c r="H246" s="16">
        <f t="shared" si="7"/>
        <v>5.8823529411764701</v>
      </c>
    </row>
    <row r="247" spans="5:8" x14ac:dyDescent="0.35">
      <c r="E247" t="s">
        <v>631</v>
      </c>
      <c r="F247" t="s">
        <v>554</v>
      </c>
      <c r="G247">
        <v>4</v>
      </c>
      <c r="H247" s="16">
        <f t="shared" si="7"/>
        <v>23.52941176470588</v>
      </c>
    </row>
    <row r="248" spans="5:8" x14ac:dyDescent="0.35">
      <c r="E248" t="s">
        <v>631</v>
      </c>
      <c r="F248" t="s">
        <v>605</v>
      </c>
      <c r="G248">
        <v>3</v>
      </c>
      <c r="H248" s="16">
        <f t="shared" si="7"/>
        <v>17.647058823529413</v>
      </c>
    </row>
    <row r="249" spans="5:8" x14ac:dyDescent="0.35">
      <c r="E249" t="s">
        <v>631</v>
      </c>
      <c r="F249" t="s">
        <v>638</v>
      </c>
      <c r="G249">
        <v>2</v>
      </c>
      <c r="H249" s="16">
        <f t="shared" si="7"/>
        <v>11.76470588235294</v>
      </c>
    </row>
    <row r="250" spans="5:8" x14ac:dyDescent="0.35">
      <c r="E250" t="s">
        <v>631</v>
      </c>
      <c r="F250" t="s">
        <v>639</v>
      </c>
      <c r="G250">
        <v>1</v>
      </c>
      <c r="H250" s="16">
        <f t="shared" si="7"/>
        <v>5.8823529411764701</v>
      </c>
    </row>
    <row r="251" spans="5:8" x14ac:dyDescent="0.35">
      <c r="E251" t="s">
        <v>631</v>
      </c>
      <c r="F251" t="s">
        <v>579</v>
      </c>
      <c r="G251">
        <v>1</v>
      </c>
      <c r="H251" s="16">
        <f t="shared" si="7"/>
        <v>5.8823529411764701</v>
      </c>
    </row>
    <row r="252" spans="5:8" x14ac:dyDescent="0.35">
      <c r="E252" t="s">
        <v>631</v>
      </c>
      <c r="F252" t="s">
        <v>611</v>
      </c>
      <c r="G252">
        <v>1</v>
      </c>
      <c r="H252" s="16">
        <f t="shared" si="7"/>
        <v>5.8823529411764701</v>
      </c>
    </row>
    <row r="253" spans="5:8" x14ac:dyDescent="0.35">
      <c r="E253" t="s">
        <v>631</v>
      </c>
      <c r="F253" t="s">
        <v>640</v>
      </c>
      <c r="G253">
        <v>1</v>
      </c>
      <c r="H253" s="16">
        <f t="shared" si="7"/>
        <v>5.8823529411764701</v>
      </c>
    </row>
    <row r="254" spans="5:8" x14ac:dyDescent="0.35">
      <c r="E254" t="s">
        <v>631</v>
      </c>
      <c r="F254" t="s">
        <v>641</v>
      </c>
      <c r="G254">
        <v>2</v>
      </c>
      <c r="H254" s="16">
        <f t="shared" si="7"/>
        <v>11.76470588235294</v>
      </c>
    </row>
    <row r="255" spans="5:8" x14ac:dyDescent="0.35">
      <c r="E255" s="12" t="s">
        <v>441</v>
      </c>
      <c r="F255" s="12" t="s">
        <v>577</v>
      </c>
      <c r="G255" s="12">
        <v>17</v>
      </c>
      <c r="H255" s="17">
        <f>(G255/17)*100</f>
        <v>100</v>
      </c>
    </row>
    <row r="256" spans="5:8" x14ac:dyDescent="0.35">
      <c r="E256" t="s">
        <v>441</v>
      </c>
      <c r="F256" t="s">
        <v>569</v>
      </c>
      <c r="G256">
        <v>17</v>
      </c>
      <c r="H256" s="16">
        <f t="shared" ref="H256:H284" si="8">(G256/17)*100</f>
        <v>100</v>
      </c>
    </row>
    <row r="257" spans="5:8" x14ac:dyDescent="0.35">
      <c r="E257" t="s">
        <v>441</v>
      </c>
      <c r="F257" t="s">
        <v>742</v>
      </c>
      <c r="G257">
        <v>17</v>
      </c>
      <c r="H257" s="16">
        <f t="shared" si="8"/>
        <v>100</v>
      </c>
    </row>
    <row r="258" spans="5:8" x14ac:dyDescent="0.35">
      <c r="E258" t="s">
        <v>441</v>
      </c>
      <c r="F258" t="s">
        <v>543</v>
      </c>
      <c r="G258">
        <v>17</v>
      </c>
      <c r="H258" s="16">
        <f t="shared" si="8"/>
        <v>100</v>
      </c>
    </row>
    <row r="259" spans="5:8" x14ac:dyDescent="0.35">
      <c r="E259" t="s">
        <v>441</v>
      </c>
      <c r="F259" t="s">
        <v>544</v>
      </c>
      <c r="G259">
        <v>17</v>
      </c>
      <c r="H259" s="16">
        <f t="shared" si="8"/>
        <v>100</v>
      </c>
    </row>
    <row r="260" spans="5:8" x14ac:dyDescent="0.35">
      <c r="E260" t="s">
        <v>441</v>
      </c>
      <c r="F260" t="s">
        <v>550</v>
      </c>
      <c r="G260">
        <v>17</v>
      </c>
      <c r="H260" s="16">
        <f t="shared" si="8"/>
        <v>100</v>
      </c>
    </row>
    <row r="261" spans="5:8" x14ac:dyDescent="0.35">
      <c r="E261" t="s">
        <v>441</v>
      </c>
      <c r="F261" t="s">
        <v>575</v>
      </c>
      <c r="G261">
        <v>17</v>
      </c>
      <c r="H261" s="16">
        <f t="shared" si="8"/>
        <v>100</v>
      </c>
    </row>
    <row r="262" spans="5:8" x14ac:dyDescent="0.35">
      <c r="E262" t="s">
        <v>441</v>
      </c>
      <c r="F262" t="s">
        <v>553</v>
      </c>
      <c r="G262">
        <v>14</v>
      </c>
      <c r="H262" s="16">
        <f t="shared" si="8"/>
        <v>82.35294117647058</v>
      </c>
    </row>
    <row r="263" spans="5:8" x14ac:dyDescent="0.35">
      <c r="E263" t="s">
        <v>441</v>
      </c>
      <c r="F263" t="s">
        <v>645</v>
      </c>
      <c r="G263">
        <v>15</v>
      </c>
      <c r="H263" s="16">
        <f t="shared" si="8"/>
        <v>88.235294117647058</v>
      </c>
    </row>
    <row r="264" spans="5:8" x14ac:dyDescent="0.35">
      <c r="E264" t="s">
        <v>441</v>
      </c>
      <c r="F264" t="s">
        <v>572</v>
      </c>
      <c r="G264">
        <v>14</v>
      </c>
      <c r="H264" s="16">
        <f t="shared" si="8"/>
        <v>82.35294117647058</v>
      </c>
    </row>
    <row r="265" spans="5:8" x14ac:dyDescent="0.35">
      <c r="E265" t="s">
        <v>441</v>
      </c>
      <c r="F265" t="s">
        <v>563</v>
      </c>
      <c r="G265">
        <v>13</v>
      </c>
      <c r="H265" s="16">
        <f t="shared" si="8"/>
        <v>76.470588235294116</v>
      </c>
    </row>
    <row r="266" spans="5:8" x14ac:dyDescent="0.35">
      <c r="E266" t="s">
        <v>441</v>
      </c>
      <c r="F266" t="s">
        <v>598</v>
      </c>
      <c r="G266">
        <v>2</v>
      </c>
      <c r="H266" s="16">
        <f t="shared" si="8"/>
        <v>11.76470588235294</v>
      </c>
    </row>
    <row r="267" spans="5:8" x14ac:dyDescent="0.35">
      <c r="E267" t="s">
        <v>441</v>
      </c>
      <c r="F267" t="s">
        <v>549</v>
      </c>
      <c r="G267">
        <v>3</v>
      </c>
      <c r="H267" s="16">
        <f t="shared" si="8"/>
        <v>17.647058823529413</v>
      </c>
    </row>
    <row r="268" spans="5:8" x14ac:dyDescent="0.35">
      <c r="E268" t="s">
        <v>441</v>
      </c>
      <c r="F268" t="s">
        <v>599</v>
      </c>
      <c r="G268">
        <v>6</v>
      </c>
      <c r="H268" s="16">
        <f t="shared" si="8"/>
        <v>35.294117647058826</v>
      </c>
    </row>
    <row r="269" spans="5:8" x14ac:dyDescent="0.35">
      <c r="E269" t="s">
        <v>441</v>
      </c>
      <c r="F269" t="s">
        <v>585</v>
      </c>
      <c r="G269">
        <v>8</v>
      </c>
      <c r="H269" s="16">
        <f t="shared" si="8"/>
        <v>47.058823529411761</v>
      </c>
    </row>
    <row r="270" spans="5:8" x14ac:dyDescent="0.35">
      <c r="E270" t="s">
        <v>441</v>
      </c>
      <c r="F270" t="s">
        <v>646</v>
      </c>
      <c r="G270">
        <v>9</v>
      </c>
      <c r="H270" s="16">
        <f t="shared" si="8"/>
        <v>52.941176470588239</v>
      </c>
    </row>
    <row r="271" spans="5:8" x14ac:dyDescent="0.35">
      <c r="E271" t="s">
        <v>441</v>
      </c>
      <c r="F271" t="s">
        <v>594</v>
      </c>
      <c r="G271">
        <v>13</v>
      </c>
      <c r="H271" s="16">
        <f t="shared" si="8"/>
        <v>76.470588235294116</v>
      </c>
    </row>
    <row r="272" spans="5:8" x14ac:dyDescent="0.35">
      <c r="E272" t="s">
        <v>441</v>
      </c>
      <c r="F272" t="s">
        <v>604</v>
      </c>
      <c r="G272">
        <v>6</v>
      </c>
      <c r="H272" s="16">
        <f t="shared" si="8"/>
        <v>35.294117647058826</v>
      </c>
    </row>
    <row r="273" spans="5:8" x14ac:dyDescent="0.35">
      <c r="E273" t="s">
        <v>441</v>
      </c>
      <c r="F273" t="s">
        <v>603</v>
      </c>
      <c r="G273">
        <v>5</v>
      </c>
      <c r="H273" s="16">
        <f t="shared" si="8"/>
        <v>29.411764705882355</v>
      </c>
    </row>
    <row r="274" spans="5:8" x14ac:dyDescent="0.35">
      <c r="E274" t="s">
        <v>441</v>
      </c>
      <c r="F274" t="s">
        <v>641</v>
      </c>
      <c r="G274">
        <v>1</v>
      </c>
      <c r="H274" s="16">
        <f t="shared" si="8"/>
        <v>5.8823529411764701</v>
      </c>
    </row>
    <row r="275" spans="5:8" x14ac:dyDescent="0.35">
      <c r="E275" t="s">
        <v>441</v>
      </c>
      <c r="F275" t="s">
        <v>560</v>
      </c>
      <c r="G275">
        <v>4</v>
      </c>
      <c r="H275" s="16">
        <f t="shared" si="8"/>
        <v>23.52941176470588</v>
      </c>
    </row>
    <row r="276" spans="5:8" x14ac:dyDescent="0.35">
      <c r="E276" t="s">
        <v>441</v>
      </c>
      <c r="F276" t="s">
        <v>647</v>
      </c>
      <c r="G276">
        <v>2</v>
      </c>
      <c r="H276" s="16">
        <f t="shared" si="8"/>
        <v>11.76470588235294</v>
      </c>
    </row>
    <row r="277" spans="5:8" x14ac:dyDescent="0.35">
      <c r="E277" t="s">
        <v>441</v>
      </c>
      <c r="F277" t="s">
        <v>648</v>
      </c>
      <c r="G277">
        <v>2</v>
      </c>
      <c r="H277" s="16">
        <f t="shared" si="8"/>
        <v>11.76470588235294</v>
      </c>
    </row>
    <row r="278" spans="5:8" x14ac:dyDescent="0.35">
      <c r="E278" t="s">
        <v>441</v>
      </c>
      <c r="F278" t="s">
        <v>629</v>
      </c>
      <c r="G278">
        <v>4</v>
      </c>
      <c r="H278" s="16">
        <f t="shared" si="8"/>
        <v>23.52941176470588</v>
      </c>
    </row>
    <row r="279" spans="5:8" x14ac:dyDescent="0.35">
      <c r="E279" t="s">
        <v>441</v>
      </c>
      <c r="F279" t="s">
        <v>649</v>
      </c>
      <c r="G279">
        <v>1</v>
      </c>
      <c r="H279" s="16">
        <f t="shared" si="8"/>
        <v>5.8823529411764701</v>
      </c>
    </row>
    <row r="280" spans="5:8" x14ac:dyDescent="0.35">
      <c r="E280" t="s">
        <v>441</v>
      </c>
      <c r="F280" t="s">
        <v>618</v>
      </c>
      <c r="G280">
        <v>1</v>
      </c>
      <c r="H280" s="16">
        <f t="shared" si="8"/>
        <v>5.8823529411764701</v>
      </c>
    </row>
    <row r="281" spans="5:8" x14ac:dyDescent="0.35">
      <c r="E281" t="s">
        <v>441</v>
      </c>
      <c r="F281" t="s">
        <v>633</v>
      </c>
      <c r="G281">
        <v>2</v>
      </c>
      <c r="H281" s="16">
        <f t="shared" si="8"/>
        <v>11.76470588235294</v>
      </c>
    </row>
    <row r="282" spans="5:8" x14ac:dyDescent="0.35">
      <c r="E282" t="s">
        <v>441</v>
      </c>
      <c r="F282" t="s">
        <v>650</v>
      </c>
      <c r="G282">
        <v>1</v>
      </c>
      <c r="H282" s="16">
        <f t="shared" si="8"/>
        <v>5.8823529411764701</v>
      </c>
    </row>
    <row r="283" spans="5:8" x14ac:dyDescent="0.35">
      <c r="E283" t="s">
        <v>441</v>
      </c>
      <c r="F283" t="s">
        <v>635</v>
      </c>
      <c r="G283">
        <v>2</v>
      </c>
      <c r="H283" s="16">
        <f t="shared" si="8"/>
        <v>11.76470588235294</v>
      </c>
    </row>
    <row r="284" spans="5:8" x14ac:dyDescent="0.35">
      <c r="E284" t="s">
        <v>441</v>
      </c>
      <c r="F284" t="s">
        <v>610</v>
      </c>
      <c r="G284">
        <v>1</v>
      </c>
      <c r="H284" s="16">
        <f t="shared" si="8"/>
        <v>5.8823529411764701</v>
      </c>
    </row>
    <row r="285" spans="5:8" x14ac:dyDescent="0.35">
      <c r="E285" s="12" t="s">
        <v>459</v>
      </c>
      <c r="F285" s="12" t="s">
        <v>577</v>
      </c>
      <c r="G285" s="12">
        <v>24</v>
      </c>
      <c r="H285" s="17">
        <f>(G285/24)*100</f>
        <v>100</v>
      </c>
    </row>
    <row r="286" spans="5:8" x14ac:dyDescent="0.35">
      <c r="E286" t="s">
        <v>459</v>
      </c>
      <c r="F286" t="s">
        <v>569</v>
      </c>
      <c r="G286">
        <v>24</v>
      </c>
      <c r="H286" s="16">
        <f t="shared" ref="H286:H332" si="9">(G286/24)*100</f>
        <v>100</v>
      </c>
    </row>
    <row r="287" spans="5:8" x14ac:dyDescent="0.35">
      <c r="E287" t="s">
        <v>459</v>
      </c>
      <c r="F287" t="s">
        <v>742</v>
      </c>
      <c r="G287">
        <v>24</v>
      </c>
      <c r="H287" s="16">
        <f t="shared" si="9"/>
        <v>100</v>
      </c>
    </row>
    <row r="288" spans="5:8" x14ac:dyDescent="0.35">
      <c r="E288" t="s">
        <v>459</v>
      </c>
      <c r="F288" t="s">
        <v>543</v>
      </c>
      <c r="G288">
        <v>24</v>
      </c>
      <c r="H288" s="16">
        <f t="shared" si="9"/>
        <v>100</v>
      </c>
    </row>
    <row r="289" spans="5:8" x14ac:dyDescent="0.35">
      <c r="E289" t="s">
        <v>459</v>
      </c>
      <c r="F289" t="s">
        <v>544</v>
      </c>
      <c r="G289">
        <v>24</v>
      </c>
      <c r="H289" s="16">
        <f t="shared" si="9"/>
        <v>100</v>
      </c>
    </row>
    <row r="290" spans="5:8" x14ac:dyDescent="0.35">
      <c r="E290" t="s">
        <v>459</v>
      </c>
      <c r="F290" t="s">
        <v>550</v>
      </c>
      <c r="G290">
        <v>24</v>
      </c>
      <c r="H290" s="16">
        <f t="shared" si="9"/>
        <v>100</v>
      </c>
    </row>
    <row r="291" spans="5:8" x14ac:dyDescent="0.35">
      <c r="E291" t="s">
        <v>459</v>
      </c>
      <c r="F291" t="s">
        <v>575</v>
      </c>
      <c r="G291">
        <v>24</v>
      </c>
      <c r="H291" s="16">
        <f t="shared" si="9"/>
        <v>100</v>
      </c>
    </row>
    <row r="292" spans="5:8" x14ac:dyDescent="0.35">
      <c r="E292" t="s">
        <v>459</v>
      </c>
      <c r="F292" t="s">
        <v>572</v>
      </c>
      <c r="G292">
        <v>24</v>
      </c>
      <c r="H292" s="16">
        <f t="shared" si="9"/>
        <v>100</v>
      </c>
    </row>
    <row r="293" spans="5:8" x14ac:dyDescent="0.35">
      <c r="E293" t="s">
        <v>459</v>
      </c>
      <c r="F293" t="s">
        <v>583</v>
      </c>
      <c r="G293">
        <v>16</v>
      </c>
      <c r="H293" s="16">
        <f t="shared" si="9"/>
        <v>66.666666666666657</v>
      </c>
    </row>
    <row r="294" spans="5:8" x14ac:dyDescent="0.35">
      <c r="E294" t="s">
        <v>459</v>
      </c>
      <c r="F294" t="s">
        <v>594</v>
      </c>
      <c r="G294">
        <v>17</v>
      </c>
      <c r="H294" s="16">
        <f t="shared" si="9"/>
        <v>70.833333333333343</v>
      </c>
    </row>
    <row r="295" spans="5:8" x14ac:dyDescent="0.35">
      <c r="E295" t="s">
        <v>459</v>
      </c>
      <c r="F295" t="s">
        <v>652</v>
      </c>
      <c r="G295">
        <v>12</v>
      </c>
      <c r="H295" s="16">
        <f t="shared" si="9"/>
        <v>50</v>
      </c>
    </row>
    <row r="296" spans="5:8" x14ac:dyDescent="0.35">
      <c r="E296" t="s">
        <v>459</v>
      </c>
      <c r="F296" t="s">
        <v>620</v>
      </c>
      <c r="G296">
        <v>20</v>
      </c>
      <c r="H296" s="16">
        <f t="shared" si="9"/>
        <v>83.333333333333343</v>
      </c>
    </row>
    <row r="297" spans="5:8" x14ac:dyDescent="0.35">
      <c r="E297" t="s">
        <v>459</v>
      </c>
      <c r="F297" t="s">
        <v>561</v>
      </c>
      <c r="G297">
        <v>22</v>
      </c>
      <c r="H297" s="16">
        <f t="shared" si="9"/>
        <v>91.666666666666657</v>
      </c>
    </row>
    <row r="298" spans="5:8" x14ac:dyDescent="0.35">
      <c r="E298" t="s">
        <v>459</v>
      </c>
      <c r="F298" t="s">
        <v>604</v>
      </c>
      <c r="G298">
        <v>14</v>
      </c>
      <c r="H298" s="16">
        <f t="shared" si="9"/>
        <v>58.333333333333336</v>
      </c>
    </row>
    <row r="299" spans="5:8" x14ac:dyDescent="0.35">
      <c r="E299" t="s">
        <v>459</v>
      </c>
      <c r="F299" t="s">
        <v>638</v>
      </c>
      <c r="G299">
        <v>2</v>
      </c>
      <c r="H299" s="16">
        <f t="shared" si="9"/>
        <v>8.3333333333333321</v>
      </c>
    </row>
    <row r="300" spans="5:8" x14ac:dyDescent="0.35">
      <c r="E300" t="s">
        <v>459</v>
      </c>
      <c r="F300" t="s">
        <v>614</v>
      </c>
      <c r="G300">
        <v>2</v>
      </c>
      <c r="H300" s="16">
        <f t="shared" si="9"/>
        <v>8.3333333333333321</v>
      </c>
    </row>
    <row r="301" spans="5:8" x14ac:dyDescent="0.35">
      <c r="E301" t="s">
        <v>459</v>
      </c>
      <c r="F301" t="s">
        <v>573</v>
      </c>
      <c r="G301">
        <v>7</v>
      </c>
      <c r="H301" s="16">
        <f t="shared" si="9"/>
        <v>29.166666666666668</v>
      </c>
    </row>
    <row r="302" spans="5:8" x14ac:dyDescent="0.35">
      <c r="E302" t="s">
        <v>459</v>
      </c>
      <c r="F302" t="s">
        <v>605</v>
      </c>
      <c r="G302">
        <v>10</v>
      </c>
      <c r="H302" s="16">
        <f t="shared" si="9"/>
        <v>41.666666666666671</v>
      </c>
    </row>
    <row r="303" spans="5:8" x14ac:dyDescent="0.35">
      <c r="E303" t="s">
        <v>459</v>
      </c>
      <c r="F303" t="s">
        <v>654</v>
      </c>
      <c r="G303">
        <v>3</v>
      </c>
      <c r="H303" s="16">
        <f t="shared" si="9"/>
        <v>12.5</v>
      </c>
    </row>
    <row r="304" spans="5:8" x14ac:dyDescent="0.35">
      <c r="E304" t="s">
        <v>459</v>
      </c>
      <c r="F304" t="s">
        <v>683</v>
      </c>
      <c r="G304">
        <v>1</v>
      </c>
      <c r="H304" s="16">
        <f t="shared" si="9"/>
        <v>4.1666666666666661</v>
      </c>
    </row>
    <row r="305" spans="5:8" x14ac:dyDescent="0.35">
      <c r="E305" t="s">
        <v>459</v>
      </c>
      <c r="F305" t="s">
        <v>658</v>
      </c>
      <c r="G305">
        <v>3</v>
      </c>
      <c r="H305" s="16">
        <f t="shared" si="9"/>
        <v>12.5</v>
      </c>
    </row>
    <row r="306" spans="5:8" x14ac:dyDescent="0.35">
      <c r="E306" t="s">
        <v>459</v>
      </c>
      <c r="F306" t="s">
        <v>629</v>
      </c>
      <c r="G306">
        <v>8</v>
      </c>
      <c r="H306" s="16">
        <f t="shared" si="9"/>
        <v>33.333333333333329</v>
      </c>
    </row>
    <row r="307" spans="5:8" x14ac:dyDescent="0.35">
      <c r="E307" t="s">
        <v>459</v>
      </c>
      <c r="F307" t="s">
        <v>664</v>
      </c>
      <c r="G307">
        <v>4</v>
      </c>
      <c r="H307" s="16">
        <f t="shared" si="9"/>
        <v>16.666666666666664</v>
      </c>
    </row>
    <row r="308" spans="5:8" x14ac:dyDescent="0.35">
      <c r="E308" t="s">
        <v>459</v>
      </c>
      <c r="F308" t="s">
        <v>651</v>
      </c>
      <c r="G308">
        <v>5</v>
      </c>
      <c r="H308" s="16">
        <f t="shared" si="9"/>
        <v>20.833333333333336</v>
      </c>
    </row>
    <row r="309" spans="5:8" x14ac:dyDescent="0.35">
      <c r="E309" t="s">
        <v>459</v>
      </c>
      <c r="F309" t="s">
        <v>684</v>
      </c>
      <c r="G309">
        <v>1</v>
      </c>
      <c r="H309" s="16">
        <f t="shared" si="9"/>
        <v>4.1666666666666661</v>
      </c>
    </row>
    <row r="310" spans="5:8" x14ac:dyDescent="0.35">
      <c r="E310" t="s">
        <v>459</v>
      </c>
      <c r="F310" t="s">
        <v>660</v>
      </c>
      <c r="G310">
        <v>1</v>
      </c>
      <c r="H310" s="16">
        <f t="shared" si="9"/>
        <v>4.1666666666666661</v>
      </c>
    </row>
    <row r="311" spans="5:8" x14ac:dyDescent="0.35">
      <c r="E311" t="s">
        <v>459</v>
      </c>
      <c r="F311" t="s">
        <v>554</v>
      </c>
      <c r="G311">
        <v>14</v>
      </c>
      <c r="H311" s="16">
        <f t="shared" si="9"/>
        <v>58.333333333333336</v>
      </c>
    </row>
    <row r="312" spans="5:8" x14ac:dyDescent="0.35">
      <c r="E312" t="s">
        <v>459</v>
      </c>
      <c r="F312" t="s">
        <v>685</v>
      </c>
      <c r="G312">
        <v>1</v>
      </c>
      <c r="H312" s="16">
        <f t="shared" si="9"/>
        <v>4.1666666666666661</v>
      </c>
    </row>
    <row r="313" spans="5:8" x14ac:dyDescent="0.35">
      <c r="E313" t="s">
        <v>459</v>
      </c>
      <c r="F313" t="s">
        <v>611</v>
      </c>
      <c r="G313">
        <v>7</v>
      </c>
      <c r="H313" s="16">
        <f t="shared" si="9"/>
        <v>29.166666666666668</v>
      </c>
    </row>
    <row r="314" spans="5:8" x14ac:dyDescent="0.35">
      <c r="E314" t="s">
        <v>459</v>
      </c>
      <c r="F314" t="s">
        <v>672</v>
      </c>
      <c r="G314">
        <v>5</v>
      </c>
      <c r="H314" s="16">
        <f t="shared" si="9"/>
        <v>20.833333333333336</v>
      </c>
    </row>
    <row r="315" spans="5:8" x14ac:dyDescent="0.35">
      <c r="E315" t="s">
        <v>459</v>
      </c>
      <c r="F315" t="s">
        <v>633</v>
      </c>
      <c r="G315">
        <v>4</v>
      </c>
      <c r="H315" s="16">
        <f t="shared" si="9"/>
        <v>16.666666666666664</v>
      </c>
    </row>
    <row r="316" spans="5:8" x14ac:dyDescent="0.35">
      <c r="E316" t="s">
        <v>459</v>
      </c>
      <c r="F316" t="s">
        <v>662</v>
      </c>
      <c r="G316">
        <v>5</v>
      </c>
      <c r="H316" s="16">
        <f t="shared" si="9"/>
        <v>20.833333333333336</v>
      </c>
    </row>
    <row r="317" spans="5:8" x14ac:dyDescent="0.35">
      <c r="E317" t="s">
        <v>459</v>
      </c>
      <c r="F317" t="s">
        <v>686</v>
      </c>
      <c r="G317">
        <v>1</v>
      </c>
      <c r="H317" s="16">
        <f t="shared" si="9"/>
        <v>4.1666666666666661</v>
      </c>
    </row>
    <row r="318" spans="5:8" x14ac:dyDescent="0.35">
      <c r="E318" t="s">
        <v>459</v>
      </c>
      <c r="F318" t="s">
        <v>671</v>
      </c>
      <c r="G318">
        <v>1</v>
      </c>
      <c r="H318" s="16">
        <f t="shared" si="9"/>
        <v>4.1666666666666661</v>
      </c>
    </row>
    <row r="319" spans="5:8" x14ac:dyDescent="0.35">
      <c r="E319" t="s">
        <v>459</v>
      </c>
      <c r="F319" t="s">
        <v>687</v>
      </c>
      <c r="G319">
        <v>1</v>
      </c>
      <c r="H319" s="16">
        <f t="shared" si="9"/>
        <v>4.1666666666666661</v>
      </c>
    </row>
    <row r="320" spans="5:8" x14ac:dyDescent="0.35">
      <c r="E320" t="s">
        <v>459</v>
      </c>
      <c r="F320" t="s">
        <v>688</v>
      </c>
      <c r="G320">
        <v>1</v>
      </c>
      <c r="H320" s="16">
        <f t="shared" si="9"/>
        <v>4.1666666666666661</v>
      </c>
    </row>
    <row r="321" spans="5:8" x14ac:dyDescent="0.35">
      <c r="E321" t="s">
        <v>459</v>
      </c>
      <c r="F321" t="s">
        <v>670</v>
      </c>
      <c r="G321">
        <v>1</v>
      </c>
      <c r="H321" s="16">
        <f t="shared" si="9"/>
        <v>4.1666666666666661</v>
      </c>
    </row>
    <row r="322" spans="5:8" x14ac:dyDescent="0.35">
      <c r="E322" t="s">
        <v>459</v>
      </c>
      <c r="F322" t="s">
        <v>634</v>
      </c>
      <c r="G322">
        <v>3</v>
      </c>
      <c r="H322" s="16">
        <f t="shared" si="9"/>
        <v>12.5</v>
      </c>
    </row>
    <row r="323" spans="5:8" x14ac:dyDescent="0.35">
      <c r="E323" t="s">
        <v>459</v>
      </c>
      <c r="F323" t="s">
        <v>689</v>
      </c>
      <c r="G323">
        <v>5</v>
      </c>
      <c r="H323" s="16">
        <f t="shared" si="9"/>
        <v>20.833333333333336</v>
      </c>
    </row>
    <row r="324" spans="5:8" x14ac:dyDescent="0.35">
      <c r="E324" t="s">
        <v>459</v>
      </c>
      <c r="F324" t="s">
        <v>650</v>
      </c>
      <c r="G324">
        <v>3</v>
      </c>
      <c r="H324" s="16">
        <f t="shared" si="9"/>
        <v>12.5</v>
      </c>
    </row>
    <row r="325" spans="5:8" x14ac:dyDescent="0.35">
      <c r="E325" t="s">
        <v>459</v>
      </c>
      <c r="F325" t="s">
        <v>678</v>
      </c>
      <c r="G325">
        <v>11</v>
      </c>
      <c r="H325" s="16">
        <f t="shared" si="9"/>
        <v>45.833333333333329</v>
      </c>
    </row>
    <row r="326" spans="5:8" x14ac:dyDescent="0.35">
      <c r="E326" t="s">
        <v>459</v>
      </c>
      <c r="F326" t="s">
        <v>690</v>
      </c>
      <c r="G326">
        <v>1</v>
      </c>
      <c r="H326" s="16">
        <f t="shared" si="9"/>
        <v>4.1666666666666661</v>
      </c>
    </row>
    <row r="327" spans="5:8" x14ac:dyDescent="0.35">
      <c r="E327" t="s">
        <v>459</v>
      </c>
      <c r="F327" t="s">
        <v>673</v>
      </c>
      <c r="G327">
        <v>1</v>
      </c>
      <c r="H327" s="16">
        <f t="shared" si="9"/>
        <v>4.1666666666666661</v>
      </c>
    </row>
    <row r="328" spans="5:8" x14ac:dyDescent="0.35">
      <c r="E328" t="s">
        <v>459</v>
      </c>
      <c r="F328" t="s">
        <v>691</v>
      </c>
      <c r="G328">
        <v>1</v>
      </c>
      <c r="H328" s="16">
        <f t="shared" si="9"/>
        <v>4.1666666666666661</v>
      </c>
    </row>
    <row r="329" spans="5:8" x14ac:dyDescent="0.35">
      <c r="E329" t="s">
        <v>459</v>
      </c>
      <c r="F329" t="s">
        <v>648</v>
      </c>
      <c r="G329">
        <v>2</v>
      </c>
      <c r="H329" s="16">
        <f t="shared" si="9"/>
        <v>8.3333333333333321</v>
      </c>
    </row>
    <row r="330" spans="5:8" x14ac:dyDescent="0.35">
      <c r="E330" t="s">
        <v>459</v>
      </c>
      <c r="F330" t="s">
        <v>622</v>
      </c>
      <c r="G330">
        <v>1</v>
      </c>
      <c r="H330" s="16">
        <f t="shared" si="9"/>
        <v>4.1666666666666661</v>
      </c>
    </row>
    <row r="331" spans="5:8" x14ac:dyDescent="0.35">
      <c r="E331" t="s">
        <v>459</v>
      </c>
      <c r="F331" t="s">
        <v>677</v>
      </c>
      <c r="G331">
        <v>1</v>
      </c>
      <c r="H331" s="16">
        <f t="shared" si="9"/>
        <v>4.1666666666666661</v>
      </c>
    </row>
    <row r="332" spans="5:8" x14ac:dyDescent="0.35">
      <c r="E332" t="s">
        <v>459</v>
      </c>
      <c r="F332" t="s">
        <v>751</v>
      </c>
      <c r="G332">
        <v>1</v>
      </c>
      <c r="H332" s="16">
        <f t="shared" si="9"/>
        <v>4.1666666666666661</v>
      </c>
    </row>
    <row r="333" spans="5:8" x14ac:dyDescent="0.35">
      <c r="E333" s="12" t="s">
        <v>724</v>
      </c>
      <c r="F333" s="12" t="s">
        <v>577</v>
      </c>
      <c r="G333" s="12">
        <v>27</v>
      </c>
      <c r="H333" s="17">
        <f>(G333/27)*100</f>
        <v>100</v>
      </c>
    </row>
    <row r="334" spans="5:8" x14ac:dyDescent="0.35">
      <c r="E334" t="s">
        <v>724</v>
      </c>
      <c r="F334" t="s">
        <v>569</v>
      </c>
      <c r="G334">
        <v>27</v>
      </c>
      <c r="H334" s="16">
        <f t="shared" ref="H334:H372" si="10">(G334/27)*100</f>
        <v>100</v>
      </c>
    </row>
    <row r="335" spans="5:8" x14ac:dyDescent="0.35">
      <c r="E335" t="s">
        <v>724</v>
      </c>
      <c r="F335" t="s">
        <v>742</v>
      </c>
      <c r="G335">
        <v>27</v>
      </c>
      <c r="H335" s="16">
        <f t="shared" si="10"/>
        <v>100</v>
      </c>
    </row>
    <row r="336" spans="5:8" x14ac:dyDescent="0.35">
      <c r="E336" t="s">
        <v>724</v>
      </c>
      <c r="F336" t="s">
        <v>543</v>
      </c>
      <c r="G336">
        <v>27</v>
      </c>
      <c r="H336" s="16">
        <f t="shared" si="10"/>
        <v>100</v>
      </c>
    </row>
    <row r="337" spans="5:8" x14ac:dyDescent="0.35">
      <c r="E337" t="s">
        <v>724</v>
      </c>
      <c r="F337" t="s">
        <v>544</v>
      </c>
      <c r="G337">
        <v>27</v>
      </c>
      <c r="H337" s="16">
        <f t="shared" si="10"/>
        <v>100</v>
      </c>
    </row>
    <row r="338" spans="5:8" x14ac:dyDescent="0.35">
      <c r="E338" t="s">
        <v>724</v>
      </c>
      <c r="F338" t="s">
        <v>550</v>
      </c>
      <c r="G338">
        <v>27</v>
      </c>
      <c r="H338" s="16">
        <f t="shared" si="10"/>
        <v>100</v>
      </c>
    </row>
    <row r="339" spans="5:8" x14ac:dyDescent="0.35">
      <c r="E339" t="s">
        <v>724</v>
      </c>
      <c r="F339" t="s">
        <v>575</v>
      </c>
      <c r="G339">
        <v>27</v>
      </c>
      <c r="H339" s="16">
        <f t="shared" si="10"/>
        <v>100</v>
      </c>
    </row>
    <row r="340" spans="5:8" x14ac:dyDescent="0.35">
      <c r="E340" t="s">
        <v>724</v>
      </c>
      <c r="F340" t="s">
        <v>583</v>
      </c>
      <c r="G340">
        <v>17</v>
      </c>
      <c r="H340" s="16">
        <f t="shared" si="10"/>
        <v>62.962962962962962</v>
      </c>
    </row>
    <row r="341" spans="5:8" x14ac:dyDescent="0.35">
      <c r="E341" t="s">
        <v>724</v>
      </c>
      <c r="F341" t="s">
        <v>572</v>
      </c>
      <c r="G341">
        <v>27</v>
      </c>
      <c r="H341" s="16">
        <f t="shared" si="10"/>
        <v>100</v>
      </c>
    </row>
    <row r="342" spans="5:8" x14ac:dyDescent="0.35">
      <c r="E342" t="s">
        <v>724</v>
      </c>
      <c r="F342" t="s">
        <v>605</v>
      </c>
      <c r="G342">
        <v>3</v>
      </c>
      <c r="H342" s="16">
        <f t="shared" si="10"/>
        <v>11.111111111111111</v>
      </c>
    </row>
    <row r="343" spans="5:8" x14ac:dyDescent="0.35">
      <c r="E343" t="s">
        <v>724</v>
      </c>
      <c r="F343" t="s">
        <v>645</v>
      </c>
      <c r="G343">
        <v>11</v>
      </c>
      <c r="H343" s="16">
        <f t="shared" si="10"/>
        <v>40.74074074074074</v>
      </c>
    </row>
    <row r="344" spans="5:8" x14ac:dyDescent="0.35">
      <c r="E344" t="s">
        <v>724</v>
      </c>
      <c r="F344" t="s">
        <v>594</v>
      </c>
      <c r="G344">
        <v>6</v>
      </c>
      <c r="H344" s="16">
        <f t="shared" si="10"/>
        <v>22.222222222222221</v>
      </c>
    </row>
    <row r="345" spans="5:8" x14ac:dyDescent="0.35">
      <c r="E345" t="s">
        <v>724</v>
      </c>
      <c r="F345" t="s">
        <v>573</v>
      </c>
      <c r="G345">
        <v>7</v>
      </c>
      <c r="H345" s="16">
        <f t="shared" si="10"/>
        <v>25.925925925925924</v>
      </c>
    </row>
    <row r="346" spans="5:8" x14ac:dyDescent="0.35">
      <c r="E346" t="s">
        <v>724</v>
      </c>
      <c r="F346" t="s">
        <v>604</v>
      </c>
      <c r="G346">
        <v>2</v>
      </c>
      <c r="H346" s="16">
        <f t="shared" si="10"/>
        <v>7.4074074074074066</v>
      </c>
    </row>
    <row r="347" spans="5:8" x14ac:dyDescent="0.35">
      <c r="E347" t="s">
        <v>724</v>
      </c>
      <c r="F347" t="s">
        <v>670</v>
      </c>
      <c r="G347">
        <v>1</v>
      </c>
      <c r="H347" s="16">
        <f t="shared" si="10"/>
        <v>3.7037037037037033</v>
      </c>
    </row>
    <row r="348" spans="5:8" x14ac:dyDescent="0.35">
      <c r="E348" t="s">
        <v>724</v>
      </c>
      <c r="F348" t="s">
        <v>638</v>
      </c>
      <c r="G348">
        <v>5</v>
      </c>
      <c r="H348" s="16">
        <f t="shared" si="10"/>
        <v>18.518518518518519</v>
      </c>
    </row>
    <row r="349" spans="5:8" x14ac:dyDescent="0.35">
      <c r="E349" t="s">
        <v>724</v>
      </c>
      <c r="F349" t="s">
        <v>658</v>
      </c>
      <c r="G349">
        <v>1</v>
      </c>
      <c r="H349" s="16">
        <f t="shared" si="10"/>
        <v>3.7037037037037033</v>
      </c>
    </row>
    <row r="350" spans="5:8" x14ac:dyDescent="0.35">
      <c r="E350" t="s">
        <v>724</v>
      </c>
      <c r="F350" t="s">
        <v>652</v>
      </c>
      <c r="G350">
        <v>5</v>
      </c>
      <c r="H350" s="16">
        <f t="shared" si="10"/>
        <v>18.518518518518519</v>
      </c>
    </row>
    <row r="351" spans="5:8" x14ac:dyDescent="0.35">
      <c r="E351" t="s">
        <v>724</v>
      </c>
      <c r="F351" t="s">
        <v>554</v>
      </c>
      <c r="G351">
        <v>2</v>
      </c>
      <c r="H351" s="16">
        <f t="shared" si="10"/>
        <v>7.4074074074074066</v>
      </c>
    </row>
    <row r="352" spans="5:8" x14ac:dyDescent="0.35">
      <c r="E352" t="s">
        <v>724</v>
      </c>
      <c r="F352" t="s">
        <v>629</v>
      </c>
      <c r="G352">
        <v>3</v>
      </c>
      <c r="H352" s="16">
        <f t="shared" si="10"/>
        <v>11.111111111111111</v>
      </c>
    </row>
    <row r="353" spans="5:8" x14ac:dyDescent="0.35">
      <c r="E353" t="s">
        <v>724</v>
      </c>
      <c r="F353" t="s">
        <v>579</v>
      </c>
      <c r="G353">
        <v>2</v>
      </c>
      <c r="H353" s="16">
        <f t="shared" si="10"/>
        <v>7.4074074074074066</v>
      </c>
    </row>
    <row r="354" spans="5:8" x14ac:dyDescent="0.35">
      <c r="E354" t="s">
        <v>724</v>
      </c>
      <c r="F354" t="s">
        <v>561</v>
      </c>
      <c r="G354">
        <v>10</v>
      </c>
      <c r="H354" s="16">
        <f t="shared" si="10"/>
        <v>37.037037037037038</v>
      </c>
    </row>
    <row r="355" spans="5:8" x14ac:dyDescent="0.35">
      <c r="E355" t="s">
        <v>724</v>
      </c>
      <c r="F355" t="s">
        <v>611</v>
      </c>
      <c r="G355">
        <v>2</v>
      </c>
      <c r="H355" s="16">
        <f t="shared" si="10"/>
        <v>7.4074074074074066</v>
      </c>
    </row>
    <row r="356" spans="5:8" x14ac:dyDescent="0.35">
      <c r="E356" t="s">
        <v>724</v>
      </c>
      <c r="F356" t="s">
        <v>659</v>
      </c>
      <c r="G356">
        <v>1</v>
      </c>
      <c r="H356" s="16">
        <f t="shared" si="10"/>
        <v>3.7037037037037033</v>
      </c>
    </row>
    <row r="357" spans="5:8" x14ac:dyDescent="0.35">
      <c r="E357" t="s">
        <v>724</v>
      </c>
      <c r="F357" t="s">
        <v>598</v>
      </c>
      <c r="G357">
        <v>4</v>
      </c>
      <c r="H357" s="16">
        <f t="shared" si="10"/>
        <v>14.814814814814813</v>
      </c>
    </row>
    <row r="358" spans="5:8" x14ac:dyDescent="0.35">
      <c r="E358" t="s">
        <v>724</v>
      </c>
      <c r="F358" t="s">
        <v>633</v>
      </c>
      <c r="G358">
        <v>6</v>
      </c>
      <c r="H358" s="16">
        <f t="shared" si="10"/>
        <v>22.222222222222221</v>
      </c>
    </row>
    <row r="359" spans="5:8" x14ac:dyDescent="0.35">
      <c r="E359" t="s">
        <v>724</v>
      </c>
      <c r="F359" t="s">
        <v>654</v>
      </c>
      <c r="G359">
        <v>2</v>
      </c>
      <c r="H359" s="16">
        <f t="shared" si="10"/>
        <v>7.4074074074074066</v>
      </c>
    </row>
    <row r="360" spans="5:8" x14ac:dyDescent="0.35">
      <c r="E360" t="s">
        <v>724</v>
      </c>
      <c r="F360" t="s">
        <v>660</v>
      </c>
      <c r="G360">
        <v>2</v>
      </c>
      <c r="H360" s="16">
        <f t="shared" si="10"/>
        <v>7.4074074074074066</v>
      </c>
    </row>
    <row r="361" spans="5:8" x14ac:dyDescent="0.35">
      <c r="E361" t="s">
        <v>724</v>
      </c>
      <c r="F361" t="s">
        <v>661</v>
      </c>
      <c r="G361">
        <v>1</v>
      </c>
      <c r="H361" s="16">
        <f t="shared" si="10"/>
        <v>3.7037037037037033</v>
      </c>
    </row>
    <row r="362" spans="5:8" x14ac:dyDescent="0.35">
      <c r="E362" t="s">
        <v>724</v>
      </c>
      <c r="F362" t="s">
        <v>662</v>
      </c>
      <c r="G362">
        <v>1</v>
      </c>
      <c r="H362" s="16">
        <f t="shared" si="10"/>
        <v>3.7037037037037033</v>
      </c>
    </row>
    <row r="363" spans="5:8" x14ac:dyDescent="0.35">
      <c r="E363" t="s">
        <v>724</v>
      </c>
      <c r="F363" t="s">
        <v>739</v>
      </c>
      <c r="G363">
        <v>1</v>
      </c>
      <c r="H363" s="16">
        <f t="shared" si="10"/>
        <v>3.7037037037037033</v>
      </c>
    </row>
    <row r="364" spans="5:8" x14ac:dyDescent="0.35">
      <c r="E364" t="s">
        <v>724</v>
      </c>
      <c r="F364" t="s">
        <v>622</v>
      </c>
      <c r="G364">
        <v>1</v>
      </c>
      <c r="H364" s="16">
        <f t="shared" si="10"/>
        <v>3.7037037037037033</v>
      </c>
    </row>
    <row r="365" spans="5:8" x14ac:dyDescent="0.35">
      <c r="E365" t="s">
        <v>724</v>
      </c>
      <c r="F365" t="s">
        <v>663</v>
      </c>
      <c r="G365">
        <v>1</v>
      </c>
      <c r="H365" s="16">
        <f t="shared" si="10"/>
        <v>3.7037037037037033</v>
      </c>
    </row>
    <row r="366" spans="5:8" x14ac:dyDescent="0.35">
      <c r="E366" t="s">
        <v>724</v>
      </c>
      <c r="F366" t="s">
        <v>574</v>
      </c>
      <c r="G366">
        <v>1</v>
      </c>
      <c r="H366" s="16">
        <f t="shared" si="10"/>
        <v>3.7037037037037033</v>
      </c>
    </row>
    <row r="367" spans="5:8" x14ac:dyDescent="0.35">
      <c r="E367" t="s">
        <v>724</v>
      </c>
      <c r="F367" t="s">
        <v>665</v>
      </c>
      <c r="G367">
        <v>1</v>
      </c>
      <c r="H367" s="16">
        <f t="shared" si="10"/>
        <v>3.7037037037037033</v>
      </c>
    </row>
    <row r="368" spans="5:8" x14ac:dyDescent="0.35">
      <c r="E368" t="s">
        <v>724</v>
      </c>
      <c r="F368" t="s">
        <v>666</v>
      </c>
      <c r="G368">
        <v>1</v>
      </c>
      <c r="H368" s="16">
        <f t="shared" si="10"/>
        <v>3.7037037037037033</v>
      </c>
    </row>
    <row r="369" spans="5:8" x14ac:dyDescent="0.35">
      <c r="E369" t="s">
        <v>724</v>
      </c>
      <c r="F369" t="s">
        <v>634</v>
      </c>
      <c r="G369">
        <v>1</v>
      </c>
      <c r="H369" s="16">
        <f t="shared" si="10"/>
        <v>3.7037037037037033</v>
      </c>
    </row>
    <row r="370" spans="5:8" x14ac:dyDescent="0.35">
      <c r="E370" t="s">
        <v>724</v>
      </c>
      <c r="F370" t="s">
        <v>745</v>
      </c>
      <c r="G370">
        <v>1</v>
      </c>
      <c r="H370" s="16">
        <f t="shared" si="10"/>
        <v>3.7037037037037033</v>
      </c>
    </row>
    <row r="371" spans="5:8" x14ac:dyDescent="0.35">
      <c r="E371" t="s">
        <v>724</v>
      </c>
      <c r="F371" t="s">
        <v>668</v>
      </c>
      <c r="G371">
        <v>1</v>
      </c>
      <c r="H371" s="16">
        <f t="shared" si="10"/>
        <v>3.7037037037037033</v>
      </c>
    </row>
    <row r="372" spans="5:8" x14ac:dyDescent="0.35">
      <c r="E372" t="s">
        <v>724</v>
      </c>
      <c r="F372" t="s">
        <v>669</v>
      </c>
      <c r="G372">
        <v>1</v>
      </c>
      <c r="H372" s="16">
        <f t="shared" si="10"/>
        <v>3.7037037037037033</v>
      </c>
    </row>
    <row r="373" spans="5:8" x14ac:dyDescent="0.35">
      <c r="E373" s="12" t="s">
        <v>513</v>
      </c>
      <c r="F373" s="12" t="s">
        <v>577</v>
      </c>
      <c r="G373" s="12">
        <v>15</v>
      </c>
      <c r="H373" s="17">
        <f>(G373/15)*100</f>
        <v>100</v>
      </c>
    </row>
    <row r="374" spans="5:8" x14ac:dyDescent="0.35">
      <c r="E374" t="s">
        <v>513</v>
      </c>
      <c r="F374" t="s">
        <v>569</v>
      </c>
      <c r="G374">
        <v>15</v>
      </c>
      <c r="H374" s="16">
        <f t="shared" ref="H374:H409" si="11">(G374/15)*100</f>
        <v>100</v>
      </c>
    </row>
    <row r="375" spans="5:8" x14ac:dyDescent="0.35">
      <c r="E375" t="s">
        <v>513</v>
      </c>
      <c r="F375" t="s">
        <v>742</v>
      </c>
      <c r="G375">
        <v>15</v>
      </c>
      <c r="H375" s="16">
        <f t="shared" si="11"/>
        <v>100</v>
      </c>
    </row>
    <row r="376" spans="5:8" x14ac:dyDescent="0.35">
      <c r="E376" t="s">
        <v>513</v>
      </c>
      <c r="F376" t="s">
        <v>543</v>
      </c>
      <c r="G376">
        <v>15</v>
      </c>
      <c r="H376" s="16">
        <f t="shared" si="11"/>
        <v>100</v>
      </c>
    </row>
    <row r="377" spans="5:8" x14ac:dyDescent="0.35">
      <c r="E377" t="s">
        <v>513</v>
      </c>
      <c r="F377" t="s">
        <v>544</v>
      </c>
      <c r="G377">
        <v>15</v>
      </c>
      <c r="H377" s="16">
        <f t="shared" si="11"/>
        <v>100</v>
      </c>
    </row>
    <row r="378" spans="5:8" x14ac:dyDescent="0.35">
      <c r="E378" t="s">
        <v>513</v>
      </c>
      <c r="F378" t="s">
        <v>550</v>
      </c>
      <c r="G378">
        <v>15</v>
      </c>
      <c r="H378" s="16">
        <f t="shared" si="11"/>
        <v>100</v>
      </c>
    </row>
    <row r="379" spans="5:8" x14ac:dyDescent="0.35">
      <c r="E379" t="s">
        <v>513</v>
      </c>
      <c r="F379" t="s">
        <v>575</v>
      </c>
      <c r="G379">
        <v>15</v>
      </c>
      <c r="H379" s="16">
        <f t="shared" si="11"/>
        <v>100</v>
      </c>
    </row>
    <row r="380" spans="5:8" x14ac:dyDescent="0.35">
      <c r="E380" t="s">
        <v>513</v>
      </c>
      <c r="F380" t="s">
        <v>572</v>
      </c>
      <c r="G380">
        <v>15</v>
      </c>
      <c r="H380" s="16">
        <f t="shared" si="11"/>
        <v>100</v>
      </c>
    </row>
    <row r="381" spans="5:8" x14ac:dyDescent="0.35">
      <c r="E381" t="s">
        <v>513</v>
      </c>
      <c r="F381" t="s">
        <v>629</v>
      </c>
      <c r="G381">
        <v>6</v>
      </c>
      <c r="H381" s="16">
        <f t="shared" si="11"/>
        <v>40</v>
      </c>
    </row>
    <row r="382" spans="5:8" x14ac:dyDescent="0.35">
      <c r="E382" t="s">
        <v>513</v>
      </c>
      <c r="F382" t="s">
        <v>628</v>
      </c>
      <c r="G382">
        <v>7</v>
      </c>
      <c r="H382" s="16">
        <f t="shared" si="11"/>
        <v>46.666666666666664</v>
      </c>
    </row>
    <row r="383" spans="5:8" x14ac:dyDescent="0.35">
      <c r="E383" t="s">
        <v>513</v>
      </c>
      <c r="F383" t="s">
        <v>662</v>
      </c>
      <c r="G383">
        <v>3</v>
      </c>
      <c r="H383" s="16">
        <f t="shared" si="11"/>
        <v>20</v>
      </c>
    </row>
    <row r="384" spans="5:8" x14ac:dyDescent="0.35">
      <c r="E384" t="s">
        <v>513</v>
      </c>
      <c r="F384" t="s">
        <v>554</v>
      </c>
      <c r="G384">
        <v>5</v>
      </c>
      <c r="H384" s="16">
        <f t="shared" si="11"/>
        <v>33.333333333333329</v>
      </c>
    </row>
    <row r="385" spans="5:8" x14ac:dyDescent="0.35">
      <c r="E385" t="s">
        <v>513</v>
      </c>
      <c r="F385" t="s">
        <v>573</v>
      </c>
      <c r="G385">
        <v>5</v>
      </c>
      <c r="H385" s="16">
        <f t="shared" si="11"/>
        <v>33.333333333333329</v>
      </c>
    </row>
    <row r="386" spans="5:8" x14ac:dyDescent="0.35">
      <c r="E386" t="s">
        <v>513</v>
      </c>
      <c r="F386" t="s">
        <v>652</v>
      </c>
      <c r="G386">
        <v>8</v>
      </c>
      <c r="H386" s="16">
        <f t="shared" si="11"/>
        <v>53.333333333333336</v>
      </c>
    </row>
    <row r="387" spans="5:8" x14ac:dyDescent="0.35">
      <c r="E387" t="s">
        <v>513</v>
      </c>
      <c r="F387" t="s">
        <v>561</v>
      </c>
      <c r="G387">
        <v>13</v>
      </c>
      <c r="H387" s="16">
        <f t="shared" si="11"/>
        <v>86.666666666666671</v>
      </c>
    </row>
    <row r="388" spans="5:8" x14ac:dyDescent="0.35">
      <c r="E388" t="s">
        <v>513</v>
      </c>
      <c r="F388" t="s">
        <v>620</v>
      </c>
      <c r="G388">
        <v>8</v>
      </c>
      <c r="H388" s="16">
        <f t="shared" si="11"/>
        <v>53.333333333333336</v>
      </c>
    </row>
    <row r="389" spans="5:8" x14ac:dyDescent="0.35">
      <c r="E389" t="s">
        <v>513</v>
      </c>
      <c r="F389" t="s">
        <v>651</v>
      </c>
      <c r="G389">
        <v>1</v>
      </c>
      <c r="H389" s="16">
        <f t="shared" si="11"/>
        <v>6.666666666666667</v>
      </c>
    </row>
    <row r="390" spans="5:8" x14ac:dyDescent="0.35">
      <c r="E390" t="s">
        <v>513</v>
      </c>
      <c r="F390" t="s">
        <v>617</v>
      </c>
      <c r="G390">
        <v>3</v>
      </c>
      <c r="H390" s="16">
        <f t="shared" si="11"/>
        <v>20</v>
      </c>
    </row>
    <row r="391" spans="5:8" x14ac:dyDescent="0.35">
      <c r="E391" t="s">
        <v>513</v>
      </c>
      <c r="F391" t="s">
        <v>604</v>
      </c>
      <c r="G391">
        <v>3</v>
      </c>
      <c r="H391" s="16">
        <f t="shared" si="11"/>
        <v>20</v>
      </c>
    </row>
    <row r="392" spans="5:8" x14ac:dyDescent="0.35">
      <c r="E392" t="s">
        <v>513</v>
      </c>
      <c r="F392" t="s">
        <v>594</v>
      </c>
      <c r="G392">
        <v>5</v>
      </c>
      <c r="H392" s="16">
        <f t="shared" si="11"/>
        <v>33.333333333333329</v>
      </c>
    </row>
    <row r="393" spans="5:8" x14ac:dyDescent="0.35">
      <c r="E393" t="s">
        <v>513</v>
      </c>
      <c r="F393" t="s">
        <v>633</v>
      </c>
      <c r="G393">
        <v>2</v>
      </c>
      <c r="H393" s="16">
        <f t="shared" si="11"/>
        <v>13.333333333333334</v>
      </c>
    </row>
    <row r="394" spans="5:8" x14ac:dyDescent="0.35">
      <c r="E394" t="s">
        <v>513</v>
      </c>
      <c r="F394" t="s">
        <v>627</v>
      </c>
      <c r="G394">
        <v>6</v>
      </c>
      <c r="H394" s="16">
        <f t="shared" si="11"/>
        <v>40</v>
      </c>
    </row>
    <row r="395" spans="5:8" x14ac:dyDescent="0.35">
      <c r="E395" t="s">
        <v>513</v>
      </c>
      <c r="F395" t="s">
        <v>664</v>
      </c>
      <c r="G395">
        <v>1</v>
      </c>
      <c r="H395" s="16">
        <f t="shared" si="11"/>
        <v>6.666666666666667</v>
      </c>
    </row>
    <row r="396" spans="5:8" x14ac:dyDescent="0.35">
      <c r="E396" t="s">
        <v>513</v>
      </c>
      <c r="F396" t="s">
        <v>622</v>
      </c>
      <c r="G396">
        <v>3</v>
      </c>
      <c r="H396" s="16">
        <f t="shared" si="11"/>
        <v>20</v>
      </c>
    </row>
    <row r="397" spans="5:8" x14ac:dyDescent="0.35">
      <c r="E397" t="s">
        <v>513</v>
      </c>
      <c r="F397" t="s">
        <v>648</v>
      </c>
      <c r="G397">
        <v>3</v>
      </c>
      <c r="H397" s="16">
        <f t="shared" si="11"/>
        <v>20</v>
      </c>
    </row>
    <row r="398" spans="5:8" x14ac:dyDescent="0.35">
      <c r="E398" t="s">
        <v>513</v>
      </c>
      <c r="F398" t="s">
        <v>638</v>
      </c>
      <c r="G398">
        <v>3</v>
      </c>
      <c r="H398" s="16">
        <f t="shared" si="11"/>
        <v>20</v>
      </c>
    </row>
    <row r="399" spans="5:8" x14ac:dyDescent="0.35">
      <c r="E399" t="s">
        <v>513</v>
      </c>
      <c r="F399" t="s">
        <v>693</v>
      </c>
      <c r="G399">
        <v>1</v>
      </c>
      <c r="H399" s="16">
        <f t="shared" si="11"/>
        <v>6.666666666666667</v>
      </c>
    </row>
    <row r="400" spans="5:8" x14ac:dyDescent="0.35">
      <c r="E400" t="s">
        <v>513</v>
      </c>
      <c r="F400" t="s">
        <v>694</v>
      </c>
      <c r="G400">
        <v>1</v>
      </c>
      <c r="H400" s="16">
        <f t="shared" si="11"/>
        <v>6.666666666666667</v>
      </c>
    </row>
    <row r="401" spans="5:8" x14ac:dyDescent="0.35">
      <c r="E401" t="s">
        <v>513</v>
      </c>
      <c r="F401" t="s">
        <v>736</v>
      </c>
      <c r="G401">
        <v>2</v>
      </c>
      <c r="H401" s="16">
        <f t="shared" si="11"/>
        <v>13.333333333333334</v>
      </c>
    </row>
    <row r="402" spans="5:8" x14ac:dyDescent="0.35">
      <c r="E402" t="s">
        <v>513</v>
      </c>
      <c r="F402" t="s">
        <v>695</v>
      </c>
      <c r="G402">
        <v>1</v>
      </c>
      <c r="H402" s="16">
        <f t="shared" si="11"/>
        <v>6.666666666666667</v>
      </c>
    </row>
    <row r="403" spans="5:8" x14ac:dyDescent="0.35">
      <c r="E403" t="s">
        <v>513</v>
      </c>
      <c r="F403" t="s">
        <v>735</v>
      </c>
      <c r="G403">
        <v>1</v>
      </c>
      <c r="H403" s="16">
        <f t="shared" si="11"/>
        <v>6.666666666666667</v>
      </c>
    </row>
    <row r="404" spans="5:8" x14ac:dyDescent="0.35">
      <c r="E404" t="s">
        <v>513</v>
      </c>
      <c r="F404" t="s">
        <v>599</v>
      </c>
      <c r="G404">
        <v>1</v>
      </c>
      <c r="H404" s="16">
        <f t="shared" si="11"/>
        <v>6.666666666666667</v>
      </c>
    </row>
    <row r="405" spans="5:8" x14ac:dyDescent="0.35">
      <c r="E405" t="s">
        <v>513</v>
      </c>
      <c r="F405" t="s">
        <v>697</v>
      </c>
      <c r="G405">
        <v>1</v>
      </c>
      <c r="H405" s="16">
        <f t="shared" si="11"/>
        <v>6.666666666666667</v>
      </c>
    </row>
    <row r="406" spans="5:8" x14ac:dyDescent="0.35">
      <c r="E406" t="s">
        <v>513</v>
      </c>
      <c r="F406" t="s">
        <v>726</v>
      </c>
      <c r="G406">
        <v>1</v>
      </c>
      <c r="H406" s="16">
        <f t="shared" si="11"/>
        <v>6.666666666666667</v>
      </c>
    </row>
    <row r="407" spans="5:8" x14ac:dyDescent="0.35">
      <c r="E407" t="s">
        <v>513</v>
      </c>
      <c r="F407" t="s">
        <v>727</v>
      </c>
      <c r="G407">
        <v>1</v>
      </c>
      <c r="H407" s="16">
        <f t="shared" si="11"/>
        <v>6.666666666666667</v>
      </c>
    </row>
    <row r="408" spans="5:8" x14ac:dyDescent="0.35">
      <c r="E408" t="s">
        <v>513</v>
      </c>
      <c r="F408" t="s">
        <v>698</v>
      </c>
      <c r="G408">
        <v>1</v>
      </c>
      <c r="H408" s="16">
        <f t="shared" si="11"/>
        <v>6.666666666666667</v>
      </c>
    </row>
    <row r="409" spans="5:8" x14ac:dyDescent="0.35">
      <c r="E409" t="s">
        <v>513</v>
      </c>
      <c r="F409" t="s">
        <v>628</v>
      </c>
      <c r="G409">
        <v>1</v>
      </c>
      <c r="H409" s="16">
        <f t="shared" si="11"/>
        <v>6.666666666666667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E8B1D-8102-425F-8EAA-1E333D39C690}">
  <dimension ref="A1:B73"/>
  <sheetViews>
    <sheetView zoomScale="70" zoomScaleNormal="70" workbookViewId="0"/>
  </sheetViews>
  <sheetFormatPr defaultRowHeight="14.5" x14ac:dyDescent="0.35"/>
  <cols>
    <col min="1" max="1" width="20.81640625" bestFit="1" customWidth="1"/>
    <col min="2" max="2" width="33.1796875" bestFit="1" customWidth="1"/>
  </cols>
  <sheetData>
    <row r="1" spans="1:2" x14ac:dyDescent="0.35">
      <c r="A1" s="10" t="s">
        <v>716</v>
      </c>
      <c r="B1" t="s">
        <v>577</v>
      </c>
    </row>
    <row r="2" spans="1:2" x14ac:dyDescent="0.35">
      <c r="B2" t="s">
        <v>569</v>
      </c>
    </row>
    <row r="3" spans="1:2" x14ac:dyDescent="0.35">
      <c r="B3" t="s">
        <v>742</v>
      </c>
    </row>
    <row r="4" spans="1:2" x14ac:dyDescent="0.35">
      <c r="B4" t="s">
        <v>543</v>
      </c>
    </row>
    <row r="5" spans="1:2" x14ac:dyDescent="0.35">
      <c r="B5" t="s">
        <v>544</v>
      </c>
    </row>
    <row r="6" spans="1:2" x14ac:dyDescent="0.35">
      <c r="B6" t="s">
        <v>550</v>
      </c>
    </row>
    <row r="7" spans="1:2" x14ac:dyDescent="0.35">
      <c r="B7" t="s">
        <v>575</v>
      </c>
    </row>
    <row r="8" spans="1:2" x14ac:dyDescent="0.35">
      <c r="B8" t="s">
        <v>546</v>
      </c>
    </row>
    <row r="9" spans="1:2" x14ac:dyDescent="0.35">
      <c r="B9" t="s">
        <v>620</v>
      </c>
    </row>
    <row r="10" spans="1:2" x14ac:dyDescent="0.35">
      <c r="B10" t="s">
        <v>563</v>
      </c>
    </row>
    <row r="11" spans="1:2" x14ac:dyDescent="0.35">
      <c r="B11" t="s">
        <v>585</v>
      </c>
    </row>
    <row r="12" spans="1:2" x14ac:dyDescent="0.35">
      <c r="B12" t="s">
        <v>573</v>
      </c>
    </row>
    <row r="13" spans="1:2" x14ac:dyDescent="0.35">
      <c r="B13" t="s">
        <v>553</v>
      </c>
    </row>
    <row r="14" spans="1:2" x14ac:dyDescent="0.35">
      <c r="B14" t="s">
        <v>621</v>
      </c>
    </row>
    <row r="15" spans="1:2" x14ac:dyDescent="0.35">
      <c r="B15" t="s">
        <v>622</v>
      </c>
    </row>
    <row r="16" spans="1:2" x14ac:dyDescent="0.35">
      <c r="B16" t="s">
        <v>549</v>
      </c>
    </row>
    <row r="17" spans="2:2" x14ac:dyDescent="0.35">
      <c r="B17" t="s">
        <v>555</v>
      </c>
    </row>
    <row r="18" spans="2:2" x14ac:dyDescent="0.35">
      <c r="B18" t="s">
        <v>579</v>
      </c>
    </row>
    <row r="19" spans="2:2" x14ac:dyDescent="0.35">
      <c r="B19" t="s">
        <v>590</v>
      </c>
    </row>
    <row r="20" spans="2:2" x14ac:dyDescent="0.35">
      <c r="B20" t="s">
        <v>612</v>
      </c>
    </row>
    <row r="21" spans="2:2" x14ac:dyDescent="0.35">
      <c r="B21" t="s">
        <v>581</v>
      </c>
    </row>
    <row r="22" spans="2:2" x14ac:dyDescent="0.35">
      <c r="B22" t="s">
        <v>597</v>
      </c>
    </row>
    <row r="23" spans="2:2" x14ac:dyDescent="0.35">
      <c r="B23" t="s">
        <v>642</v>
      </c>
    </row>
    <row r="24" spans="2:2" x14ac:dyDescent="0.35">
      <c r="B24" t="s">
        <v>654</v>
      </c>
    </row>
    <row r="25" spans="2:2" x14ac:dyDescent="0.35">
      <c r="B25" t="s">
        <v>667</v>
      </c>
    </row>
    <row r="26" spans="2:2" x14ac:dyDescent="0.35">
      <c r="B26" t="s">
        <v>638</v>
      </c>
    </row>
    <row r="27" spans="2:2" x14ac:dyDescent="0.35">
      <c r="B27" t="s">
        <v>651</v>
      </c>
    </row>
    <row r="28" spans="2:2" x14ac:dyDescent="0.35">
      <c r="B28" t="s">
        <v>677</v>
      </c>
    </row>
    <row r="29" spans="2:2" x14ac:dyDescent="0.35">
      <c r="B29" t="s">
        <v>605</v>
      </c>
    </row>
    <row r="30" spans="2:2" x14ac:dyDescent="0.35">
      <c r="B30" t="s">
        <v>650</v>
      </c>
    </row>
    <row r="31" spans="2:2" x14ac:dyDescent="0.35">
      <c r="B31" t="s">
        <v>673</v>
      </c>
    </row>
    <row r="32" spans="2:2" x14ac:dyDescent="0.35">
      <c r="B32" t="s">
        <v>556</v>
      </c>
    </row>
    <row r="33" spans="2:2" x14ac:dyDescent="0.35">
      <c r="B33" t="s">
        <v>628</v>
      </c>
    </row>
    <row r="34" spans="2:2" x14ac:dyDescent="0.35">
      <c r="B34" t="s">
        <v>678</v>
      </c>
    </row>
    <row r="35" spans="2:2" x14ac:dyDescent="0.35">
      <c r="B35" t="s">
        <v>662</v>
      </c>
    </row>
    <row r="36" spans="2:2" x14ac:dyDescent="0.35">
      <c r="B36" t="s">
        <v>648</v>
      </c>
    </row>
    <row r="37" spans="2:2" x14ac:dyDescent="0.35">
      <c r="B37" t="s">
        <v>664</v>
      </c>
    </row>
    <row r="38" spans="2:2" x14ac:dyDescent="0.35">
      <c r="B38" t="s">
        <v>679</v>
      </c>
    </row>
    <row r="39" spans="2:2" x14ac:dyDescent="0.35">
      <c r="B39" t="s">
        <v>681</v>
      </c>
    </row>
    <row r="40" spans="2:2" x14ac:dyDescent="0.35">
      <c r="B40" t="s">
        <v>660</v>
      </c>
    </row>
    <row r="41" spans="2:2" x14ac:dyDescent="0.35">
      <c r="B41" t="s">
        <v>675</v>
      </c>
    </row>
    <row r="42" spans="2:2" x14ac:dyDescent="0.35">
      <c r="B42" t="s">
        <v>682</v>
      </c>
    </row>
    <row r="43" spans="2:2" x14ac:dyDescent="0.35">
      <c r="B43" t="s">
        <v>671</v>
      </c>
    </row>
    <row r="44" spans="2:2" x14ac:dyDescent="0.35">
      <c r="B44" t="s">
        <v>588</v>
      </c>
    </row>
    <row r="45" spans="2:2" x14ac:dyDescent="0.35">
      <c r="B45" t="s">
        <v>643</v>
      </c>
    </row>
    <row r="46" spans="2:2" x14ac:dyDescent="0.35">
      <c r="B46" t="s">
        <v>623</v>
      </c>
    </row>
    <row r="47" spans="2:2" x14ac:dyDescent="0.35">
      <c r="B47" t="s">
        <v>574</v>
      </c>
    </row>
    <row r="48" spans="2:2" x14ac:dyDescent="0.35">
      <c r="B48" t="s">
        <v>692</v>
      </c>
    </row>
    <row r="49" spans="2:2" x14ac:dyDescent="0.35">
      <c r="B49" t="s">
        <v>670</v>
      </c>
    </row>
    <row r="50" spans="2:2" x14ac:dyDescent="0.35">
      <c r="B50" t="s">
        <v>648</v>
      </c>
    </row>
    <row r="51" spans="2:2" x14ac:dyDescent="0.35">
      <c r="B51" t="s">
        <v>752</v>
      </c>
    </row>
    <row r="52" spans="2:2" x14ac:dyDescent="0.35">
      <c r="B52" t="s">
        <v>634</v>
      </c>
    </row>
    <row r="53" spans="2:2" x14ac:dyDescent="0.35">
      <c r="B53" t="s">
        <v>636</v>
      </c>
    </row>
    <row r="54" spans="2:2" x14ac:dyDescent="0.35">
      <c r="B54" t="s">
        <v>639</v>
      </c>
    </row>
    <row r="55" spans="2:2" x14ac:dyDescent="0.35">
      <c r="B55" t="s">
        <v>640</v>
      </c>
    </row>
    <row r="56" spans="2:2" x14ac:dyDescent="0.35">
      <c r="B56" t="s">
        <v>614</v>
      </c>
    </row>
    <row r="57" spans="2:2" x14ac:dyDescent="0.35">
      <c r="B57" t="s">
        <v>687</v>
      </c>
    </row>
    <row r="58" spans="2:2" x14ac:dyDescent="0.35">
      <c r="B58" t="s">
        <v>740</v>
      </c>
    </row>
    <row r="59" spans="2:2" x14ac:dyDescent="0.35">
      <c r="B59" t="s">
        <v>688</v>
      </c>
    </row>
    <row r="60" spans="2:2" x14ac:dyDescent="0.35">
      <c r="B60" t="s">
        <v>659</v>
      </c>
    </row>
    <row r="61" spans="2:2" x14ac:dyDescent="0.35">
      <c r="B61" t="s">
        <v>739</v>
      </c>
    </row>
    <row r="62" spans="2:2" x14ac:dyDescent="0.35">
      <c r="B62" t="s">
        <v>618</v>
      </c>
    </row>
    <row r="63" spans="2:2" x14ac:dyDescent="0.35">
      <c r="B63" t="s">
        <v>669</v>
      </c>
    </row>
    <row r="64" spans="2:2" x14ac:dyDescent="0.35">
      <c r="B64" t="s">
        <v>693</v>
      </c>
    </row>
    <row r="65" spans="2:2" x14ac:dyDescent="0.35">
      <c r="B65" t="s">
        <v>735</v>
      </c>
    </row>
    <row r="66" spans="2:2" x14ac:dyDescent="0.35">
      <c r="B66" t="s">
        <v>697</v>
      </c>
    </row>
    <row r="67" spans="2:2" x14ac:dyDescent="0.35">
      <c r="B67" t="s">
        <v>726</v>
      </c>
    </row>
    <row r="68" spans="2:2" x14ac:dyDescent="0.35">
      <c r="B68" t="s">
        <v>737</v>
      </c>
    </row>
    <row r="69" spans="2:2" x14ac:dyDescent="0.35">
      <c r="B69" t="s">
        <v>745</v>
      </c>
    </row>
    <row r="70" spans="2:2" x14ac:dyDescent="0.35">
      <c r="B70" t="s">
        <v>746</v>
      </c>
    </row>
    <row r="71" spans="2:2" x14ac:dyDescent="0.35">
      <c r="B71" t="s">
        <v>747</v>
      </c>
    </row>
    <row r="72" spans="2:2" x14ac:dyDescent="0.35">
      <c r="B72" t="s">
        <v>751</v>
      </c>
    </row>
    <row r="73" spans="2:2" x14ac:dyDescent="0.35">
      <c r="B73" t="s">
        <v>753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 Sample 25 Counts</vt:lpstr>
      <vt:lpstr>2. Sample 25 Forms </vt:lpstr>
      <vt:lpstr>3. Sample 25 Long</vt:lpstr>
      <vt:lpstr>4. Sample 25 Different Forms </vt:lpstr>
      <vt:lpstr>5. Sample 17 Counts</vt:lpstr>
      <vt:lpstr>6. Sample 17 Forms </vt:lpstr>
      <vt:lpstr>7. Sample 17 Long </vt:lpstr>
      <vt:lpstr>8. Sample 17 Different Forms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Micallef</dc:creator>
  <cp:lastModifiedBy>Greta Micallef</cp:lastModifiedBy>
  <dcterms:created xsi:type="dcterms:W3CDTF">2024-02-26T09:59:35Z</dcterms:created>
  <dcterms:modified xsi:type="dcterms:W3CDTF">2024-07-07T09:54:33Z</dcterms:modified>
</cp:coreProperties>
</file>